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9440" windowHeight="4365" tabRatio="948" activeTab="0"/>
  </bookViews>
  <sheets>
    <sheet name="Зоны РФ" sheetId="1" r:id="rId1"/>
    <sheet name="Тарифы РФ" sheetId="2" state="hidden" r:id="rId2"/>
    <sheet name="дополнительные услуги и сервисы" sheetId="3" state="hidden" r:id="rId3"/>
    <sheet name="Спец.услуги" sheetId="4" r:id="rId4"/>
    <sheet name="Зоны междунар." sheetId="5" r:id="rId5"/>
    <sheet name="Тарифы междунар." sheetId="6" r:id="rId6"/>
    <sheet name="Доставка по Тульской обл." sheetId="7" state="hidden" r:id="rId7"/>
  </sheets>
  <definedNames>
    <definedName name="_xlnm.Print_Area" localSheetId="2">'дополнительные услуги и сервисы'!$A$1:$D$47</definedName>
    <definedName name="_xlnm.Print_Area" localSheetId="6">'Доставка по Тульской обл.'!$A$1:$I$69</definedName>
    <definedName name="_xlnm.Print_Area" localSheetId="4">'Зоны междунар.'!$A$1:$J$124</definedName>
    <definedName name="_xlnm.Print_Area" localSheetId="5">'Тарифы междунар.'!$A$1:$H$47</definedName>
    <definedName name="_xlnm.Print_Area" localSheetId="1">'Тарифы РФ'!$A$1:$H$39</definedName>
  </definedNames>
  <calcPr fullCalcOnLoad="1" refMode="R1C1"/>
</workbook>
</file>

<file path=xl/sharedStrings.xml><?xml version="1.0" encoding="utf-8"?>
<sst xmlns="http://schemas.openxmlformats.org/spreadsheetml/2006/main" count="1399" uniqueCount="659">
  <si>
    <t>4. В случае несоблюдения срока доставки по вине исполнителя, доставка оплачивается по стандартному тарифу</t>
  </si>
  <si>
    <t>Клиент _________________________</t>
  </si>
  <si>
    <t>4-6</t>
  </si>
  <si>
    <t>3-4</t>
  </si>
  <si>
    <t>2-3</t>
  </si>
  <si>
    <t>3-5</t>
  </si>
  <si>
    <t>4-5</t>
  </si>
  <si>
    <t>1-2</t>
  </si>
  <si>
    <t>5-7</t>
  </si>
  <si>
    <t>*</t>
  </si>
  <si>
    <t>Тул. обл.</t>
  </si>
  <si>
    <t>2-4</t>
  </si>
  <si>
    <t>2-5</t>
  </si>
  <si>
    <t>1-3</t>
  </si>
  <si>
    <t>Дубовка</t>
  </si>
  <si>
    <t>Агеево</t>
  </si>
  <si>
    <t>Алексин</t>
  </si>
  <si>
    <t>Алёшня</t>
  </si>
  <si>
    <t>Арсеньево</t>
  </si>
  <si>
    <t>Архангельское (Каменский р-н)</t>
  </si>
  <si>
    <t>Архангельское (Ленинский р-н)</t>
  </si>
  <si>
    <t>Барсуки</t>
  </si>
  <si>
    <t>Белёв</t>
  </si>
  <si>
    <t>Богородицк</t>
  </si>
  <si>
    <t>Болохово</t>
  </si>
  <si>
    <t>Бородинский</t>
  </si>
  <si>
    <t>Венёв</t>
  </si>
  <si>
    <t>Волово</t>
  </si>
  <si>
    <t>Воскресенское</t>
  </si>
  <si>
    <t>Высокое (Ленинский район)</t>
  </si>
  <si>
    <t>Горбачёво</t>
  </si>
  <si>
    <t>Гремячее</t>
  </si>
  <si>
    <t>Грицовский</t>
  </si>
  <si>
    <t>Дедилово</t>
  </si>
  <si>
    <t>Донской</t>
  </si>
  <si>
    <t>Дубна</t>
  </si>
  <si>
    <t>Епифань</t>
  </si>
  <si>
    <t>Ефремов</t>
  </si>
  <si>
    <t>Заокский</t>
  </si>
  <si>
    <t>Ильинка</t>
  </si>
  <si>
    <t>Иншинский</t>
  </si>
  <si>
    <t>Каменецкий</t>
  </si>
  <si>
    <t>Каменское</t>
  </si>
  <si>
    <t>Карамышево</t>
  </si>
  <si>
    <t>Кимовск</t>
  </si>
  <si>
    <t>Киреевск</t>
  </si>
  <si>
    <t>Комсомольский</t>
  </si>
  <si>
    <t>Крапивна</t>
  </si>
  <si>
    <t>Куркино</t>
  </si>
  <si>
    <t>Лазарево</t>
  </si>
  <si>
    <t>Ленинский</t>
  </si>
  <si>
    <t>Липки</t>
  </si>
  <si>
    <t>Ломинцевский</t>
  </si>
  <si>
    <t>Майский</t>
  </si>
  <si>
    <t>Малахово</t>
  </si>
  <si>
    <t>Мордвес</t>
  </si>
  <si>
    <t>Мыза</t>
  </si>
  <si>
    <t>Новогуровский</t>
  </si>
  <si>
    <t>Новольвовск</t>
  </si>
  <si>
    <t>Одоев</t>
  </si>
  <si>
    <t>Пахомово</t>
  </si>
  <si>
    <t>Первомайский (Новомосковский р-н)</t>
  </si>
  <si>
    <t>Петелино</t>
  </si>
  <si>
    <t>Плавск</t>
  </si>
  <si>
    <t>Плеханово</t>
  </si>
  <si>
    <t>Приупский</t>
  </si>
  <si>
    <t>Рассвет</t>
  </si>
  <si>
    <t>Ревякино</t>
  </si>
  <si>
    <t>Рождественский</t>
  </si>
  <si>
    <t>Руднев</t>
  </si>
  <si>
    <t>Северо-Задонск</t>
  </si>
  <si>
    <t>Селиваново</t>
  </si>
  <si>
    <t>Слободка</t>
  </si>
  <si>
    <t>Советск</t>
  </si>
  <si>
    <t>Сокольники</t>
  </si>
  <si>
    <t>Суворов</t>
  </si>
  <si>
    <t>Тёплое</t>
  </si>
  <si>
    <t>Товарково</t>
  </si>
  <si>
    <t>Торхово</t>
  </si>
  <si>
    <t>Узловая</t>
  </si>
  <si>
    <t>Черепеть</t>
  </si>
  <si>
    <t>Чернь</t>
  </si>
  <si>
    <t>Шатск</t>
  </si>
  <si>
    <t>Шахтёрский</t>
  </si>
  <si>
    <t>Шварцевский</t>
  </si>
  <si>
    <t>Щёкино</t>
  </si>
  <si>
    <t>Ясная поляна</t>
  </si>
  <si>
    <t>Ясногорск</t>
  </si>
  <si>
    <t>Приложение № 2 к договору №_____ от "____"____________________201__ г.</t>
  </si>
  <si>
    <t>Список зон</t>
  </si>
  <si>
    <t>ГОРОД</t>
  </si>
  <si>
    <t>СРОК
ДОСТАВКИ</t>
  </si>
  <si>
    <t>ЗОНА</t>
  </si>
  <si>
    <t>Абакан</t>
  </si>
  <si>
    <t>Ростов-на-Дону</t>
  </si>
  <si>
    <t>Альметьевск</t>
  </si>
  <si>
    <t>Курган</t>
  </si>
  <si>
    <t>Армавир</t>
  </si>
  <si>
    <t>Курск</t>
  </si>
  <si>
    <t>Рязань</t>
  </si>
  <si>
    <t>Архангельск</t>
  </si>
  <si>
    <t>Кызыл</t>
  </si>
  <si>
    <t>Салават</t>
  </si>
  <si>
    <t>Астрахань</t>
  </si>
  <si>
    <t>Липецк</t>
  </si>
  <si>
    <t>Салехард</t>
  </si>
  <si>
    <t>Балаково</t>
  </si>
  <si>
    <t>Магадан</t>
  </si>
  <si>
    <t>Самара</t>
  </si>
  <si>
    <t>Барнаул</t>
  </si>
  <si>
    <t>Магнитогорск</t>
  </si>
  <si>
    <t>Санкт-Петербург</t>
  </si>
  <si>
    <t>Белгород</t>
  </si>
  <si>
    <t>Майкоп</t>
  </si>
  <si>
    <t>Саранск</t>
  </si>
  <si>
    <t>Березники</t>
  </si>
  <si>
    <t>Махачкала</t>
  </si>
  <si>
    <t>Саратов</t>
  </si>
  <si>
    <t>Биробиджан</t>
  </si>
  <si>
    <t>Миасс</t>
  </si>
  <si>
    <t>Северодвинск</t>
  </si>
  <si>
    <t>Благовещенск</t>
  </si>
  <si>
    <t>Минеральные Воды</t>
  </si>
  <si>
    <t>Братск</t>
  </si>
  <si>
    <t>Москва</t>
  </si>
  <si>
    <t>Смоленск</t>
  </si>
  <si>
    <t>Брянск</t>
  </si>
  <si>
    <t>Мурманск</t>
  </si>
  <si>
    <t>Сочи</t>
  </si>
  <si>
    <t>Великий Новгород</t>
  </si>
  <si>
    <t>Набережные Челны</t>
  </si>
  <si>
    <t>Ставрополь</t>
  </si>
  <si>
    <t>Владивосток</t>
  </si>
  <si>
    <t>Нальчик</t>
  </si>
  <si>
    <t>Старый Оскол</t>
  </si>
  <si>
    <t>Владикавказ</t>
  </si>
  <si>
    <t>Стерлитамак</t>
  </si>
  <si>
    <t>Владимир</t>
  </si>
  <si>
    <t>Находка</t>
  </si>
  <si>
    <t>Стрежевой</t>
  </si>
  <si>
    <t>Волгоград</t>
  </si>
  <si>
    <t>Невинномысск</t>
  </si>
  <si>
    <t>Сургут</t>
  </si>
  <si>
    <t>Волгодонск</t>
  </si>
  <si>
    <t>Нефтекамск</t>
  </si>
  <si>
    <t>Сызрань</t>
  </si>
  <si>
    <t>Волжский</t>
  </si>
  <si>
    <t>Нефтеюганск</t>
  </si>
  <si>
    <t>Сыктывкар</t>
  </si>
  <si>
    <t>Вологда</t>
  </si>
  <si>
    <t>Нижневартовск</t>
  </si>
  <si>
    <t>Таганрог</t>
  </si>
  <si>
    <t>Воронеж</t>
  </si>
  <si>
    <t>Нижнекамск</t>
  </si>
  <si>
    <t>Тамбов</t>
  </si>
  <si>
    <t>Нижний Новгород</t>
  </si>
  <si>
    <t>Тверь</t>
  </si>
  <si>
    <t>Горно-Алтайск</t>
  </si>
  <si>
    <t>Нижний Тагил</t>
  </si>
  <si>
    <t>Дзержинск</t>
  </si>
  <si>
    <t>Новокузнецк</t>
  </si>
  <si>
    <t>Тольятти</t>
  </si>
  <si>
    <t>Димитровград</t>
  </si>
  <si>
    <t>Новокуйбышевск</t>
  </si>
  <si>
    <t>Томск</t>
  </si>
  <si>
    <t>Екатеринбург</t>
  </si>
  <si>
    <t>Новомосковск</t>
  </si>
  <si>
    <t>Тула</t>
  </si>
  <si>
    <t>Ессентуки</t>
  </si>
  <si>
    <t>Новороссийск</t>
  </si>
  <si>
    <t>Тюмень</t>
  </si>
  <si>
    <t>Златоуст</t>
  </si>
  <si>
    <t>Новосибирск</t>
  </si>
  <si>
    <t>Улан-Удэ</t>
  </si>
  <si>
    <t>Иваново</t>
  </si>
  <si>
    <t>Новочебоксарск</t>
  </si>
  <si>
    <t>Ульяновск</t>
  </si>
  <si>
    <t>Ижевск</t>
  </si>
  <si>
    <t>Новый Уренгой</t>
  </si>
  <si>
    <t>Уфа</t>
  </si>
  <si>
    <t>Йошкар-Ола</t>
  </si>
  <si>
    <t>Норильск</t>
  </si>
  <si>
    <t>Ухта</t>
  </si>
  <si>
    <t>Иркутск</t>
  </si>
  <si>
    <t>Ноябрьск</t>
  </si>
  <si>
    <t>Хабаровск</t>
  </si>
  <si>
    <t>Казань</t>
  </si>
  <si>
    <t>Обнинск</t>
  </si>
  <si>
    <t>Ханты-Мансийск</t>
  </si>
  <si>
    <t>Калининград</t>
  </si>
  <si>
    <t>Омск</t>
  </si>
  <si>
    <t>Чебоксары</t>
  </si>
  <si>
    <t>Калуга</t>
  </si>
  <si>
    <t>Орел</t>
  </si>
  <si>
    <t>Челябинск</t>
  </si>
  <si>
    <t>Каменск-Уральский</t>
  </si>
  <si>
    <t>Оренбург</t>
  </si>
  <si>
    <t>Череповец</t>
  </si>
  <si>
    <t>Орск</t>
  </si>
  <si>
    <t>Черкесск</t>
  </si>
  <si>
    <t>Кемерово</t>
  </si>
  <si>
    <t>Пенза</t>
  </si>
  <si>
    <t>Чита</t>
  </si>
  <si>
    <t>Киров</t>
  </si>
  <si>
    <t>Пермь</t>
  </si>
  <si>
    <t>Шахты</t>
  </si>
  <si>
    <t>Кисловодск</t>
  </si>
  <si>
    <t>Петрозаводск</t>
  </si>
  <si>
    <t>Элиста</t>
  </si>
  <si>
    <t>Комсом.-на-Амуре</t>
  </si>
  <si>
    <t>Петроп.-Камчатский</t>
  </si>
  <si>
    <t>Энгельс</t>
  </si>
  <si>
    <t>Кострома</t>
  </si>
  <si>
    <t>Прокопьевск</t>
  </si>
  <si>
    <t>Южно-Сахалинск</t>
  </si>
  <si>
    <t>Краснодар</t>
  </si>
  <si>
    <t>Псков</t>
  </si>
  <si>
    <t>Якутск</t>
  </si>
  <si>
    <t>Красноярск</t>
  </si>
  <si>
    <t>Пятигорск</t>
  </si>
  <si>
    <t>Ярославль</t>
  </si>
  <si>
    <t>Исполнитель _________________________</t>
  </si>
  <si>
    <t xml:space="preserve"> </t>
  </si>
  <si>
    <t>Срочная доставка по России</t>
  </si>
  <si>
    <t xml:space="preserve">Вес (кг) до  </t>
  </si>
  <si>
    <t>Зона</t>
  </si>
  <si>
    <t xml:space="preserve"> +1 кг. до 30 кг.</t>
  </si>
  <si>
    <t xml:space="preserve">  +1 кг.от 30 до 100 кг.</t>
  </si>
  <si>
    <t>Приведённые тарифы действительны для отправлений весом до 100 кг.
Информацию о доставке отправлений весом более 100 кг. 
Вы можете получить, обратившись в офис Даймэкс.</t>
  </si>
  <si>
    <t>Объемный вес=Длина(см) * Ширина(см) * Высота(см) / 5000</t>
  </si>
  <si>
    <t>2. Вес одного места не должен превышать 31,5 кг., в противном случае требуется предварительное согласование возможности, стоимости и сроков доставки</t>
  </si>
  <si>
    <t>3. Габариты одного места не должны превышать  750х550х500 мм, в противном случае требуется предварительное согласование возможности, стоимости и сроков доставки</t>
  </si>
  <si>
    <t>Тариф</t>
  </si>
  <si>
    <t>до 5кг</t>
  </si>
  <si>
    <t>5-30кг</t>
  </si>
  <si>
    <t>30-100кг</t>
  </si>
  <si>
    <t>Доставка в нерабочее время</t>
  </si>
  <si>
    <t>Повторная  экспресс доставка</t>
  </si>
  <si>
    <t>Приоритетная доставка</t>
  </si>
  <si>
    <t>Субботняя доставка</t>
  </si>
  <si>
    <t>Вес</t>
  </si>
  <si>
    <t>до 3 - х  кг</t>
  </si>
  <si>
    <t>до 5 - ти  кг</t>
  </si>
  <si>
    <t>до 10 - ти  кг</t>
  </si>
  <si>
    <t>свыше 10 кг оплата согласовывается с сотрудником службы сервиса</t>
  </si>
  <si>
    <t>Стоимость услуг указана в рублях,  без учёта НДС.</t>
  </si>
  <si>
    <t>Страна</t>
  </si>
  <si>
    <t>Срок доставки</t>
  </si>
  <si>
    <t>А</t>
  </si>
  <si>
    <t>Абхазия*</t>
  </si>
  <si>
    <t>Гуам</t>
  </si>
  <si>
    <t>Австралия</t>
  </si>
  <si>
    <t>Д</t>
  </si>
  <si>
    <t>Азербайджан</t>
  </si>
  <si>
    <t>Джибути</t>
  </si>
  <si>
    <t>Албания</t>
  </si>
  <si>
    <t>Доминика</t>
  </si>
  <si>
    <t>Алжир</t>
  </si>
  <si>
    <t>Доминиканская республика</t>
  </si>
  <si>
    <t>Ангилья</t>
  </si>
  <si>
    <t>Е</t>
  </si>
  <si>
    <t>Египет</t>
  </si>
  <si>
    <t>Ангола</t>
  </si>
  <si>
    <t>З</t>
  </si>
  <si>
    <t>Замбия</t>
  </si>
  <si>
    <t>Андорра</t>
  </si>
  <si>
    <t>Антигуа и Барбуда</t>
  </si>
  <si>
    <t>Аргентина</t>
  </si>
  <si>
    <t>Зимбабве</t>
  </si>
  <si>
    <t>Армения</t>
  </si>
  <si>
    <t>И</t>
  </si>
  <si>
    <t>Израиль</t>
  </si>
  <si>
    <t>Аруба</t>
  </si>
  <si>
    <t>Индия</t>
  </si>
  <si>
    <t>Б</t>
  </si>
  <si>
    <t>Индонезия</t>
  </si>
  <si>
    <t>Бангладеш</t>
  </si>
  <si>
    <t>Иордания</t>
  </si>
  <si>
    <t>Барбадос</t>
  </si>
  <si>
    <t>Ирак</t>
  </si>
  <si>
    <t>Бахрейн</t>
  </si>
  <si>
    <t>Иран</t>
  </si>
  <si>
    <t>Беларусь*</t>
  </si>
  <si>
    <t>Минск</t>
  </si>
  <si>
    <t>сп</t>
  </si>
  <si>
    <t>Исландия</t>
  </si>
  <si>
    <t>Белиз</t>
  </si>
  <si>
    <t>Бельгия</t>
  </si>
  <si>
    <t>Бенин</t>
  </si>
  <si>
    <t>Й</t>
  </si>
  <si>
    <t>Йемен</t>
  </si>
  <si>
    <t>К</t>
  </si>
  <si>
    <t>Казахстан*</t>
  </si>
  <si>
    <t>Болгария</t>
  </si>
  <si>
    <t>Боливия</t>
  </si>
  <si>
    <t>Камбоджа</t>
  </si>
  <si>
    <t>Босния и Герцеговина</t>
  </si>
  <si>
    <t>Камерун</t>
  </si>
  <si>
    <t>Ботсвана</t>
  </si>
  <si>
    <t>Канада</t>
  </si>
  <si>
    <t>Бразилия</t>
  </si>
  <si>
    <t>Катар</t>
  </si>
  <si>
    <t>Кения</t>
  </si>
  <si>
    <t>Бурунди</t>
  </si>
  <si>
    <t>Кирибати</t>
  </si>
  <si>
    <t>Бутан</t>
  </si>
  <si>
    <t>В</t>
  </si>
  <si>
    <t>Вануату</t>
  </si>
  <si>
    <t>Колумбия</t>
  </si>
  <si>
    <t>Венесуэла</t>
  </si>
  <si>
    <t>Восточный Тимор</t>
  </si>
  <si>
    <t>Коста-Рика</t>
  </si>
  <si>
    <t>Вьетнам</t>
  </si>
  <si>
    <t>Куба</t>
  </si>
  <si>
    <t>Г</t>
  </si>
  <si>
    <t>Габон</t>
  </si>
  <si>
    <t>Кувейт</t>
  </si>
  <si>
    <t>Гаити</t>
  </si>
  <si>
    <t>Гайана</t>
  </si>
  <si>
    <t>Кыргызстан</t>
  </si>
  <si>
    <t>Гамбия</t>
  </si>
  <si>
    <t>Л</t>
  </si>
  <si>
    <t>Лаос</t>
  </si>
  <si>
    <t>Гана</t>
  </si>
  <si>
    <t>Гваделупа</t>
  </si>
  <si>
    <t>Лесото</t>
  </si>
  <si>
    <t>Гватемала</t>
  </si>
  <si>
    <t>Либерия</t>
  </si>
  <si>
    <t>Гвинея</t>
  </si>
  <si>
    <t>Ливан</t>
  </si>
  <si>
    <t>Гвинея-Бисау</t>
  </si>
  <si>
    <t>Ливия</t>
  </si>
  <si>
    <t>Гибралтар</t>
  </si>
  <si>
    <t>Лихтенштейн</t>
  </si>
  <si>
    <t>Гондурас</t>
  </si>
  <si>
    <t>Гонконг</t>
  </si>
  <si>
    <t>М</t>
  </si>
  <si>
    <t>Маврикий</t>
  </si>
  <si>
    <t>Гренада</t>
  </si>
  <si>
    <t>Мавритания</t>
  </si>
  <si>
    <t>Гренландия</t>
  </si>
  <si>
    <t>Мадагаскар</t>
  </si>
  <si>
    <t>Макао</t>
  </si>
  <si>
    <t>Грузия</t>
  </si>
  <si>
    <t>Македония</t>
  </si>
  <si>
    <t>Малави</t>
  </si>
  <si>
    <t>Малайзия</t>
  </si>
  <si>
    <t>Мали</t>
  </si>
  <si>
    <t>Сомали</t>
  </si>
  <si>
    <t>Мальдивы</t>
  </si>
  <si>
    <t>Судан</t>
  </si>
  <si>
    <t>Суринам</t>
  </si>
  <si>
    <t>Марокко</t>
  </si>
  <si>
    <t>США</t>
  </si>
  <si>
    <t>Мартиника</t>
  </si>
  <si>
    <t>Сьерра-Леоне</t>
  </si>
  <si>
    <t>Т</t>
  </si>
  <si>
    <t>Таджикистан</t>
  </si>
  <si>
    <t>Мексика</t>
  </si>
  <si>
    <t>Таиланд</t>
  </si>
  <si>
    <t>Микронезия</t>
  </si>
  <si>
    <t>Таити</t>
  </si>
  <si>
    <t>Мозамбик</t>
  </si>
  <si>
    <t>Молдова*</t>
  </si>
  <si>
    <t>Танзания</t>
  </si>
  <si>
    <t>Монако</t>
  </si>
  <si>
    <t>Монголия</t>
  </si>
  <si>
    <t>Того</t>
  </si>
  <si>
    <t>Монтсеррат</t>
  </si>
  <si>
    <t>Тонга</t>
  </si>
  <si>
    <t>Н</t>
  </si>
  <si>
    <t>Намибия</t>
  </si>
  <si>
    <t>Тринидад и Тобаго</t>
  </si>
  <si>
    <t>Непал</t>
  </si>
  <si>
    <t>Тунис</t>
  </si>
  <si>
    <t>Нигер</t>
  </si>
  <si>
    <t>Нигерия</t>
  </si>
  <si>
    <t>Турция</t>
  </si>
  <si>
    <t>У</t>
  </si>
  <si>
    <t>Уганда</t>
  </si>
  <si>
    <t>Никарагуа</t>
  </si>
  <si>
    <t>Узбекистан</t>
  </si>
  <si>
    <t>Новая Зеландия</t>
  </si>
  <si>
    <t>Украина*</t>
  </si>
  <si>
    <t>Новая Каледония</t>
  </si>
  <si>
    <t>Донецк</t>
  </si>
  <si>
    <t>Норвегия</t>
  </si>
  <si>
    <t>Днепропетровск</t>
  </si>
  <si>
    <t>О</t>
  </si>
  <si>
    <t>Киев</t>
  </si>
  <si>
    <t>Оман</t>
  </si>
  <si>
    <t>Львов</t>
  </si>
  <si>
    <t>П</t>
  </si>
  <si>
    <t>Пакистан</t>
  </si>
  <si>
    <t>Одесса</t>
  </si>
  <si>
    <t>Палау</t>
  </si>
  <si>
    <t>Харьков</t>
  </si>
  <si>
    <t>Панама</t>
  </si>
  <si>
    <t>Уругвай</t>
  </si>
  <si>
    <t>Ф</t>
  </si>
  <si>
    <t>Парагвай</t>
  </si>
  <si>
    <t>Фиджи</t>
  </si>
  <si>
    <t>Перу</t>
  </si>
  <si>
    <t>Филиппины</t>
  </si>
  <si>
    <t>Пуэрто-Рико</t>
  </si>
  <si>
    <t>Французская Гвиана</t>
  </si>
  <si>
    <t>Р</t>
  </si>
  <si>
    <t>Руанда</t>
  </si>
  <si>
    <t>Х</t>
  </si>
  <si>
    <t>Хорватия</t>
  </si>
  <si>
    <t>Румыния</t>
  </si>
  <si>
    <t>Ц</t>
  </si>
  <si>
    <t>С</t>
  </si>
  <si>
    <t>Сальвадор</t>
  </si>
  <si>
    <t>Ч</t>
  </si>
  <si>
    <t>Чад</t>
  </si>
  <si>
    <t>Сан-Марино</t>
  </si>
  <si>
    <t>Черногория</t>
  </si>
  <si>
    <t>Саудовская Аравия</t>
  </si>
  <si>
    <t>Свазиленд</t>
  </si>
  <si>
    <t>Чили</t>
  </si>
  <si>
    <t>Ш</t>
  </si>
  <si>
    <t>Швейцария</t>
  </si>
  <si>
    <t>Сенегал</t>
  </si>
  <si>
    <t>Сент-Винсент и Гренадины</t>
  </si>
  <si>
    <t>Сент-Китс и Невис</t>
  </si>
  <si>
    <t>Э</t>
  </si>
  <si>
    <t>Эквадор</t>
  </si>
  <si>
    <t>Экваториальная Гвинея</t>
  </si>
  <si>
    <t>Сент-Люсия</t>
  </si>
  <si>
    <t>Эритрея</t>
  </si>
  <si>
    <t>Сербия</t>
  </si>
  <si>
    <t>Эфиопия</t>
  </si>
  <si>
    <t>Сингапур</t>
  </si>
  <si>
    <t>Ю</t>
  </si>
  <si>
    <t>Сирия</t>
  </si>
  <si>
    <t>Я</t>
  </si>
  <si>
    <t>Ямайка</t>
  </si>
  <si>
    <t>Япония</t>
  </si>
  <si>
    <t>Сроки доставки указаны в рабочих днях для крупных населённых пунктов. 
Сроки доставки в другие населённые пункты могут быть увеличены. 
С действующим списком населённых пунктов можно ознакомиться в ближайшем офисе "ДАЙМЭКС".</t>
  </si>
  <si>
    <r>
      <rPr>
        <sz val="16"/>
        <rFont val="Arial"/>
        <family val="2"/>
      </rPr>
      <t xml:space="preserve">* - </t>
    </r>
    <r>
      <rPr>
        <sz val="10"/>
        <rFont val="Arial"/>
        <family val="2"/>
      </rPr>
      <t xml:space="preserve"> см. лист Тарифы на международную доставку</t>
    </r>
  </si>
  <si>
    <t>ДОКУМЕНТЫ</t>
  </si>
  <si>
    <t>ВЕС, (кг) до</t>
  </si>
  <si>
    <t>СП</t>
  </si>
  <si>
    <t>ДОКУМЕНТЫ ВЕСОМ БОЛЕЕ 5 КГ. И НЕ ДОКУМЕНТЫ</t>
  </si>
  <si>
    <t>+ 1 кг. до 100 кг.</t>
  </si>
  <si>
    <t xml:space="preserve">Цены указаны в рублях, без учета НДС. </t>
  </si>
  <si>
    <t>1. При заказе на доставку отправлений из стран,  помеченных в списке зон * в города РФ тариф увеличивается на 25%</t>
  </si>
  <si>
    <t>2. Вес одного места не должен превышать 31,5 кг., в противном случае требуется дополнительное согласование возможности, стоимости и сроков доставки</t>
  </si>
  <si>
    <t>4. Габариты одного места не должны превышать  750х550х500 мм., в противном случае требуется предварительное согласование возможности, стоимости и сроков доставки</t>
  </si>
  <si>
    <t>Цены указаны для доставки в крупные населённые пункты. 
При доставке в другие населённые пункты цены могут возрасти. 
С действующим списком населённых пунктов можно ознакомиться в ближайшем офисе "ДАЙМЭКС"</t>
  </si>
  <si>
    <t>Населенный пункт</t>
  </si>
  <si>
    <t>Сроки доставки указаны в рабочих днях,  без учета дня приема отправления.</t>
  </si>
  <si>
    <t>ЗОНА 1</t>
  </si>
  <si>
    <t>ЗОНА 2</t>
  </si>
  <si>
    <t xml:space="preserve"> +1 кг.от 30 до 100 кг</t>
  </si>
  <si>
    <t>3. Габариты одного места не должны превышать 750х550х500 мм, в противном случае требуется предварительное согласование возможности, стоимости и сроков доставки</t>
  </si>
  <si>
    <t xml:space="preserve">  О доставке в населенные пункты, не указанные в справочнике
 Вы можете проконсультироваться в ближайшем офисе компании "ДАЙМЭКС"</t>
  </si>
  <si>
    <t>1. В случае, если объемный вес превышает физический, 
расчет ведется по объемному весу.</t>
  </si>
  <si>
    <t>3.  В случае, если объёмный вес превышает физический, расчет ведется по объемному весу.</t>
  </si>
  <si>
    <t>Приведённые тарифы действительны для отправлений весом до 100 кг. Информацию о доставке отправлений весом более 100 кг. Вы можете получить, обратившись в офис Даймэкс.</t>
  </si>
  <si>
    <t>1. В случае, если объемный вес превышает физический, расчет ведется по объемному весу.</t>
  </si>
  <si>
    <t>Сроки доставки указаны без учёта времени на таможенное оформление. 
Сроки таможенного оформления не зависят от "ДАЙМЭКС" 
и устанавливаются исключительно таможенными органами РФ, стран отправления, получения и транзита.</t>
  </si>
  <si>
    <t>Цены не включают в себя различные налоги, пошлины и сборы,
 установленные законодательством стран отправления, получения и транзита.</t>
  </si>
  <si>
    <t>Виды Услуг</t>
  </si>
  <si>
    <t>Переадресация</t>
  </si>
  <si>
    <t>Объявленная ценность</t>
  </si>
  <si>
    <t>В случае, если объемный вес превышает физический, 
расчет ведется по объемному весу.</t>
  </si>
  <si>
    <t>Оригинал 
Индивидуального Доставочного Листа</t>
  </si>
  <si>
    <t>Копия 
Индивидуального Доставочного Листа</t>
  </si>
  <si>
    <t>до 30 дней с момента вручения</t>
  </si>
  <si>
    <t>свыше 30 дней с момента вручения</t>
  </si>
  <si>
    <t>Письмо - подтверждение о доставке</t>
  </si>
  <si>
    <t>Дополнительные услуги  и сервисы Даймэкс</t>
  </si>
  <si>
    <t>Вид услуги/сервиса</t>
  </si>
  <si>
    <t>Доставка лично в руки</t>
  </si>
  <si>
    <t>Уведомление о вручении</t>
  </si>
  <si>
    <t>50% от  тарифов "Экспресс доставка" (вес 0,5 кг.)</t>
  </si>
  <si>
    <t>В пределах  города доставки</t>
  </si>
  <si>
    <t>В пределах региона доставки (республика, край, область)</t>
  </si>
  <si>
    <t>согласно тарифам "Экспресс доставка по региону"</t>
  </si>
  <si>
    <t>В пределах страны доставки</t>
  </si>
  <si>
    <t>согласно тарифам "Экспресс доставка по РФ"</t>
  </si>
  <si>
    <t>документы</t>
  </si>
  <si>
    <t>1% от объявленной ценности отправления, 
но не менее 150 руб.</t>
  </si>
  <si>
    <t>не документы</t>
  </si>
  <si>
    <t>1% от объявленной ценности отправления,
 но не менее 300 руб.</t>
  </si>
  <si>
    <t>Хранение  отправлений, за каждые сутки</t>
  </si>
  <si>
    <t>Выезд курьера ( в случае отказа от услуги по доставке) согласно п.3.5. Регламента</t>
  </si>
  <si>
    <t>Ожидание приема отправления более 15 мин., каждые 15 мин. Согласно п. 3.6. Регламента</t>
  </si>
  <si>
    <t>Экспресс Доставка по России</t>
  </si>
  <si>
    <t xml:space="preserve">МЕЖДУНАРОДНАЯ  ЭКСПРЕСС ДОСТАВКА </t>
  </si>
  <si>
    <t>МЕЖДУНАРОДНАЯ  ЭКСПРЕСС ДОСТАВКА</t>
  </si>
  <si>
    <t>Сухум</t>
  </si>
  <si>
    <t>2</t>
  </si>
  <si>
    <t>ЗОНА 3</t>
  </si>
  <si>
    <t>1. В случае, если обьемный вес превышает физический, расчет ведется по объемному весу.</t>
  </si>
  <si>
    <t>2. Срок доставки указан без учета дня приема отправления, а также выходных и праздничных дней</t>
  </si>
  <si>
    <t>Кропоткин</t>
  </si>
  <si>
    <t>Бийск</t>
  </si>
  <si>
    <t>Геленджик</t>
  </si>
  <si>
    <t>3. Доставка физическому лицу в частный адрес производится только в случае, если отправитель указал в накладной ДАЙМЭКС номер мобильного телефона получателя и указанный телефон доступен для связи с 8:30 дня доставки</t>
  </si>
  <si>
    <t>Обидимо (Ленинский р-н)</t>
  </si>
  <si>
    <t>Октябрьский (Ленинский р-н)</t>
  </si>
  <si>
    <t>Октябрьский (Киреевский р-н)</t>
  </si>
  <si>
    <t>Осиновая гора (Ленинский р-н)</t>
  </si>
  <si>
    <t>Первомайский (Щекинский р-н)</t>
  </si>
  <si>
    <t>Петровский (Ленинский р-н)</t>
  </si>
  <si>
    <t>Хрущево (Ленинский р-н)</t>
  </si>
  <si>
    <t>Пришня</t>
  </si>
  <si>
    <t xml:space="preserve">Косая Гора </t>
  </si>
  <si>
    <t>Варваровка</t>
  </si>
  <si>
    <t>Стукалово</t>
  </si>
  <si>
    <t xml:space="preserve">Менделеевский </t>
  </si>
  <si>
    <t>Скуратовский поселок (Южный и Западный)</t>
  </si>
  <si>
    <t>Хомяково</t>
  </si>
  <si>
    <t>5</t>
  </si>
  <si>
    <t xml:space="preserve">     ул. Ленина, 13 оф. 1          (4872) 70-13-87, 70-13-89      www.dimex.ws</t>
  </si>
  <si>
    <t>Севастополь</t>
  </si>
  <si>
    <t>Симферополь</t>
  </si>
  <si>
    <t>Ялта</t>
  </si>
  <si>
    <t>3-6</t>
  </si>
  <si>
    <t>Дополнительная платная упаковка Даймэкс</t>
  </si>
  <si>
    <t>Вид упаковки</t>
  </si>
  <si>
    <t>Размер упаковки (Ш*Д*В)</t>
  </si>
  <si>
    <t>Единица измерения</t>
  </si>
  <si>
    <r>
      <rPr>
        <b/>
        <sz val="9"/>
        <rFont val="Arial"/>
        <family val="2"/>
      </rPr>
      <t>Пена-трансформер</t>
    </r>
    <r>
      <rPr>
        <sz val="9"/>
        <rFont val="Arial"/>
        <family val="2"/>
      </rPr>
      <t xml:space="preserve"> ( герметичный пакет защищающий  хрупкое отправление, посредством пеномассы, принимающей его форму)</t>
    </r>
  </si>
  <si>
    <t>зависит от размера груза и размера внешней упаковки</t>
  </si>
  <si>
    <t>шт.</t>
  </si>
  <si>
    <r>
      <rPr>
        <b/>
        <sz val="9"/>
        <color indexed="8"/>
        <rFont val="Arial"/>
        <family val="2"/>
      </rPr>
      <t>Обрешетка</t>
    </r>
    <r>
      <rPr>
        <sz val="9"/>
        <color indexed="8"/>
        <rFont val="Arial"/>
        <family val="2"/>
      </rPr>
      <t xml:space="preserve"> (деревянный каркас для упаковки и транспортировки хрупких и нестандартных отправлений)</t>
    </r>
  </si>
  <si>
    <t>зависит от размера груза</t>
  </si>
  <si>
    <t>куб.м.</t>
  </si>
  <si>
    <t>минимальная оплата</t>
  </si>
  <si>
    <t>440*650*100</t>
  </si>
  <si>
    <t>Город</t>
  </si>
  <si>
    <t>1</t>
  </si>
  <si>
    <t>3</t>
  </si>
  <si>
    <t>4</t>
  </si>
  <si>
    <t>6</t>
  </si>
  <si>
    <t>Ильинское с/п.</t>
  </si>
  <si>
    <t>Миленино (Кашира-8)</t>
  </si>
  <si>
    <t xml:space="preserve">3-5 </t>
  </si>
  <si>
    <t>Пашково</t>
  </si>
  <si>
    <t>Прудное д.</t>
  </si>
  <si>
    <t>Бердск</t>
  </si>
  <si>
    <t>Стоимость доставки 
в день приема отправления *</t>
  </si>
  <si>
    <t>Доставка на следующий рабочий день к 9:00</t>
  </si>
  <si>
    <t>Доставка на следующий рабочий день до 12:00</t>
  </si>
  <si>
    <t>Доставка на следующий рабочий день до 18:00</t>
  </si>
  <si>
    <t xml:space="preserve">*Тариф за доставку в г.Москва указан только в пределах МКАД.  </t>
  </si>
  <si>
    <t>*Ограничение по времени передачи отправления Клиентом для доставки - 12:00</t>
  </si>
  <si>
    <t>Доставка доверенности</t>
  </si>
  <si>
    <t>Доставке доверенности Заказчика на получение груза у Отправителя в другом городе</t>
  </si>
  <si>
    <t xml:space="preserve">СПЕЦИАЛЬНЫЕ УСЛУГИ "ДОСТАВКА ПО РОССИИ К ОПРЕДЕЛЕННОМУ ВРЕМЕНИ" </t>
  </si>
  <si>
    <t>Доставка на следующий рабочий день</t>
  </si>
  <si>
    <t>Доставка на второй рабочий день</t>
  </si>
  <si>
    <t>к 9:00</t>
  </si>
  <si>
    <t>до 12:00</t>
  </si>
  <si>
    <t>до 18:00</t>
  </si>
  <si>
    <t>Тарифы</t>
  </si>
  <si>
    <t>зона 1</t>
  </si>
  <si>
    <t>зона 2</t>
  </si>
  <si>
    <t>зона 3</t>
  </si>
  <si>
    <t>зона 4</t>
  </si>
  <si>
    <t>зона 5</t>
  </si>
  <si>
    <t>5.Возможность и стоимость специальной услуги "Доставка из других городов РФ в г.Тула к определенному времени" необходимо уточнять в ближайшем офисе "ДАЙМЭКС"</t>
  </si>
  <si>
    <t xml:space="preserve">Дания </t>
  </si>
  <si>
    <t>Джерси</t>
  </si>
  <si>
    <t xml:space="preserve">Австрия </t>
  </si>
  <si>
    <t>Багамы</t>
  </si>
  <si>
    <t xml:space="preserve">Ирландия, республика </t>
  </si>
  <si>
    <t xml:space="preserve">Испания </t>
  </si>
  <si>
    <t xml:space="preserve">Италия </t>
  </si>
  <si>
    <t>Кабо-Верде</t>
  </si>
  <si>
    <t>Бермуды</t>
  </si>
  <si>
    <t>Канарские Острова</t>
  </si>
  <si>
    <t xml:space="preserve">Кипр </t>
  </si>
  <si>
    <t>Бруней-Даруссалам</t>
  </si>
  <si>
    <t>Буркина-Фасо</t>
  </si>
  <si>
    <t>Китай</t>
  </si>
  <si>
    <t>Конго</t>
  </si>
  <si>
    <t>Конго, Демократическая Республика</t>
  </si>
  <si>
    <t xml:space="preserve">Великобритания </t>
  </si>
  <si>
    <t xml:space="preserve">Венгрия </t>
  </si>
  <si>
    <t>Кот Д'Ивуар</t>
  </si>
  <si>
    <t>Виргинские Острова, Британские</t>
  </si>
  <si>
    <t>Латвия *</t>
  </si>
  <si>
    <t>Литва *</t>
  </si>
  <si>
    <t xml:space="preserve">Люксембург </t>
  </si>
  <si>
    <t xml:space="preserve">Германия  </t>
  </si>
  <si>
    <t xml:space="preserve">Греция </t>
  </si>
  <si>
    <t>Страница 6  из 9</t>
  </si>
  <si>
    <t xml:space="preserve">Мальта </t>
  </si>
  <si>
    <t>Соломоновы Острова</t>
  </si>
  <si>
    <t>Маршалловы Острова</t>
  </si>
  <si>
    <t>Тайвань (Китай)</t>
  </si>
  <si>
    <t>Нидерланды  (Голландия)</t>
  </si>
  <si>
    <t>Туркмения</t>
  </si>
  <si>
    <t>Объединенные Арабские Эмираты</t>
  </si>
  <si>
    <t>Острова Кайман</t>
  </si>
  <si>
    <t>Запорожье</t>
  </si>
  <si>
    <t>Острова Кука</t>
  </si>
  <si>
    <t>Острова Теркс И Кайкос</t>
  </si>
  <si>
    <t>Папуа Новая Гвинея</t>
  </si>
  <si>
    <t>Фарерские Острова</t>
  </si>
  <si>
    <t xml:space="preserve">Польша </t>
  </si>
  <si>
    <t xml:space="preserve">Финляндия </t>
  </si>
  <si>
    <t xml:space="preserve">Португалия </t>
  </si>
  <si>
    <t xml:space="preserve">Франция </t>
  </si>
  <si>
    <t>Реюньон</t>
  </si>
  <si>
    <t>Центрально-Африканская Республика</t>
  </si>
  <si>
    <t>Самоа</t>
  </si>
  <si>
    <t xml:space="preserve">Чешская Республика </t>
  </si>
  <si>
    <t xml:space="preserve">Швеция </t>
  </si>
  <si>
    <t>Сейшелы</t>
  </si>
  <si>
    <t>Шри-Ланка</t>
  </si>
  <si>
    <t>Эстония *</t>
  </si>
  <si>
    <t>Сен-Мартен</t>
  </si>
  <si>
    <t>Южно-Африканская Республика</t>
  </si>
  <si>
    <t>Южная Корея</t>
  </si>
  <si>
    <t xml:space="preserve">Словацкая Республика </t>
  </si>
  <si>
    <t xml:space="preserve">Словения </t>
  </si>
  <si>
    <t>Срочная доставка по</t>
  </si>
  <si>
    <t>Страница 1 из 9</t>
  </si>
  <si>
    <t>Страница 2 из 9</t>
  </si>
  <si>
    <t>Страница 3 из 9</t>
  </si>
  <si>
    <t>Страница 4 из 9</t>
  </si>
  <si>
    <t>Страница 5 из 9</t>
  </si>
  <si>
    <t>Страница 7  из 9</t>
  </si>
  <si>
    <t>Страница 8 из 9</t>
  </si>
  <si>
    <t>Страница 9 из 9</t>
  </si>
  <si>
    <t>4-7</t>
  </si>
  <si>
    <t>Варваровка (Ленинский район)</t>
  </si>
  <si>
    <t>вес                                                            зона</t>
  </si>
  <si>
    <r>
      <rPr>
        <b/>
        <sz val="9"/>
        <color indexed="8"/>
        <rFont val="Arial"/>
        <family val="2"/>
      </rPr>
      <t>Коробка А2 с дополнительной защитой содержимого</t>
    </r>
    <r>
      <rPr>
        <sz val="9"/>
        <color indexed="8"/>
        <rFont val="Arial"/>
        <family val="2"/>
      </rPr>
      <t xml:space="preserve"> -  для транспортировки электронных устройств (планшета, смартфона и т.п.)  с диаганалью до 18 дюймов</t>
    </r>
  </si>
  <si>
    <t>6*</t>
  </si>
  <si>
    <t>7*</t>
  </si>
  <si>
    <t>8*</t>
  </si>
  <si>
    <t>9*</t>
  </si>
  <si>
    <t>10*</t>
  </si>
  <si>
    <t>30*</t>
  </si>
  <si>
    <t>до 18:00**</t>
  </si>
  <si>
    <r>
      <rPr>
        <b/>
        <sz val="12"/>
        <rFont val="Copperplate Gothic Bold"/>
        <family val="2"/>
      </rPr>
      <t xml:space="preserve">** </t>
    </r>
    <r>
      <rPr>
        <b/>
        <sz val="10"/>
        <rFont val="Copperplate Gothic Bold"/>
        <family val="2"/>
      </rPr>
      <t>Доставка на следующий рабочий  день до 18:00 осуществляется только в случае передачи отправления Отправителем до 12:00</t>
    </r>
  </si>
  <si>
    <t>* О возможности доставки данного веса уточняйте в представительстве Dimex в Вашем городе</t>
  </si>
  <si>
    <t xml:space="preserve">Экспресс Доставка по </t>
  </si>
  <si>
    <t>Тульской области</t>
  </si>
  <si>
    <t xml:space="preserve">Вес (кг) до                        Зона                      
</t>
  </si>
  <si>
    <t>4.При доставке отправлений из НП Тульской обл. 1 зоны в г.Тула тариф увеличивается на 20%. Возможность и стоимость организации доставки отправлений из других НП Тульской обл. в г.Тула уточняйте в ближайшем офисе "ДАЙМЭКС"</t>
  </si>
  <si>
    <t>Опись вложения (только для документов весом до 1 кг)</t>
  </si>
  <si>
    <t xml:space="preserve">без досмотра при доставке </t>
  </si>
  <si>
    <t>с досмотром при доставке</t>
  </si>
  <si>
    <t>100% от тарифов"Экспресс доставка" (вес до 0,5 кг)</t>
  </si>
  <si>
    <t>возврат копии описи вложения</t>
  </si>
  <si>
    <t>возврат оригинала описи вложения</t>
  </si>
  <si>
    <t>на МО зоны В и С скидка 15%</t>
  </si>
  <si>
    <t>Спецпредложение</t>
  </si>
  <si>
    <t>достава в Москве до 12:00, руб с НДС</t>
  </si>
  <si>
    <t>Стоимость услуг указана в рублях,  с НДС.</t>
  </si>
  <si>
    <t>тарифы на москву до 8 кг, см на листе тарифы РФ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</si>
</sst>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800]dddd\,\ mmmm\ dd\,\ yyyy"/>
    <numFmt numFmtId="173" formatCode="\З\о\н\а\ #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 руб.&quot;"/>
    <numFmt numFmtId="179" formatCode="0.0%"/>
    <numFmt numFmtId="180" formatCode="[$-FC19]d\ mmmm\ yyyy\ &quot;г.&quot;"/>
    <numFmt numFmtId="181" formatCode="#,##0.0"/>
    <numFmt numFmtId="182" formatCode="0.0"/>
    <numFmt numFmtId="183" formatCode="000000"/>
  </numFmts>
  <fonts count="104">
    <font>
      <sz val="10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2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i/>
      <sz val="16"/>
      <name val="Arial"/>
      <family val="2"/>
    </font>
    <font>
      <b/>
      <i/>
      <sz val="14"/>
      <color indexed="18"/>
      <name val="Arial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9"/>
      <name val="Tahoma"/>
      <family val="2"/>
    </font>
    <font>
      <sz val="8"/>
      <name val="Arial"/>
      <family val="2"/>
    </font>
    <font>
      <sz val="16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0"/>
      <name val="Helv"/>
      <family val="0"/>
    </font>
    <font>
      <sz val="10"/>
      <name val="Copperplate Gothic Bold"/>
      <family val="2"/>
    </font>
    <font>
      <b/>
      <sz val="10"/>
      <name val="Copperplate Gothic Bold"/>
      <family val="2"/>
    </font>
    <font>
      <b/>
      <sz val="12"/>
      <name val="Copperplate Gothic Bold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PT Sans"/>
      <family val="2"/>
    </font>
    <font>
      <b/>
      <sz val="16"/>
      <name val="Copperplate Gothic Bold"/>
      <family val="2"/>
    </font>
    <font>
      <sz val="9"/>
      <name val="Copperplate Gothic Bold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22"/>
      <name val="Calibri"/>
      <family val="2"/>
    </font>
    <font>
      <b/>
      <sz val="36"/>
      <color indexed="8"/>
      <name val="Calibri"/>
      <family val="2"/>
    </font>
    <font>
      <b/>
      <sz val="11"/>
      <color indexed="22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Helv"/>
      <family val="0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Helv"/>
      <family val="0"/>
    </font>
    <font>
      <sz val="11"/>
      <color indexed="22"/>
      <name val="Calibri"/>
      <family val="2"/>
    </font>
    <font>
      <b/>
      <sz val="10"/>
      <color indexed="8"/>
      <name val="Copperplate Gothic Bold"/>
      <family val="2"/>
    </font>
    <font>
      <b/>
      <sz val="11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0"/>
      <color theme="0" tint="-0.04997999966144562"/>
      <name val="Calibri"/>
      <family val="2"/>
    </font>
    <font>
      <b/>
      <sz val="36"/>
      <color theme="1"/>
      <name val="Calibri"/>
      <family val="2"/>
    </font>
    <font>
      <b/>
      <sz val="11"/>
      <color theme="0" tint="-0.04997999966144562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color theme="1"/>
      <name val="Helv"/>
      <family val="0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color theme="1"/>
      <name val="Helv"/>
      <family val="0"/>
    </font>
    <font>
      <b/>
      <sz val="10"/>
      <color theme="1"/>
      <name val="Copperplate Gothic Bold"/>
      <family val="2"/>
    </font>
    <font>
      <b/>
      <sz val="11"/>
      <color theme="1"/>
      <name val="Cambria"/>
      <family val="1"/>
    </font>
    <font>
      <sz val="11"/>
      <color theme="0" tint="-0.04997999966144562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>
        <color indexed="9"/>
      </right>
      <top style="medium"/>
      <bottom style="thin">
        <color indexed="9"/>
      </bottom>
    </border>
    <border>
      <left style="medium">
        <color indexed="9"/>
      </left>
      <right style="medium">
        <color indexed="9"/>
      </right>
      <top style="medium"/>
      <bottom style="thin">
        <color indexed="9"/>
      </bottom>
    </border>
    <border>
      <left style="medium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9"/>
      </right>
      <top style="medium"/>
      <bottom/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/>
      <top style="medium"/>
      <bottom style="medium">
        <color indexed="9"/>
      </bottom>
    </border>
    <border>
      <left style="medium"/>
      <right style="medium">
        <color indexed="9"/>
      </right>
      <top/>
      <bottom style="medium"/>
    </border>
    <border>
      <left style="medium">
        <color indexed="9"/>
      </left>
      <right style="medium"/>
      <top style="medium">
        <color indexed="9"/>
      </top>
      <bottom style="medium"/>
    </border>
    <border>
      <left style="medium"/>
      <right/>
      <top style="thin">
        <color indexed="8"/>
      </top>
      <bottom/>
    </border>
    <border>
      <left style="medium"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theme="0"/>
      </right>
      <top style="medium"/>
      <bottom style="thin"/>
    </border>
    <border>
      <left style="thin">
        <color theme="0"/>
      </left>
      <right style="thin">
        <color theme="0"/>
      </right>
      <top style="medium"/>
      <bottom style="thin"/>
    </border>
    <border>
      <left style="thin">
        <color theme="0"/>
      </left>
      <right style="medium"/>
      <top style="medium"/>
      <bottom style="thin"/>
    </border>
    <border>
      <left style="medium"/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/>
      <top style="medium">
        <color indexed="9"/>
      </top>
      <bottom>
        <color indexed="63"/>
      </bottom>
    </border>
    <border>
      <left style="medium"/>
      <right>
        <color indexed="63"/>
      </right>
      <top style="medium"/>
      <bottom style="thin">
        <color theme="0"/>
      </bottom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>
        <color indexed="63"/>
      </left>
      <right style="medium"/>
      <top style="medium"/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medium"/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medium"/>
      <top style="medium"/>
      <bottom>
        <color indexed="63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>
        <color indexed="63"/>
      </bottom>
    </border>
    <border>
      <left style="thin">
        <color theme="0" tint="-0.04997999966144562"/>
      </left>
      <right style="medium"/>
      <top style="thin">
        <color theme="0" tint="-0.04997999966144562"/>
      </top>
      <bottom>
        <color indexed="63"/>
      </bottom>
    </border>
    <border>
      <left style="thin">
        <color theme="0"/>
      </left>
      <right style="thin">
        <color theme="0"/>
      </right>
      <top style="medium"/>
      <bottom style="medium"/>
    </border>
    <border>
      <left style="thin">
        <color theme="0"/>
      </left>
      <right style="medium"/>
      <top style="medium"/>
      <bottom style="medium"/>
    </border>
    <border>
      <left style="medium"/>
      <right style="thin">
        <color theme="0" tint="-0.04997999966144562"/>
      </right>
      <top style="medium"/>
      <bottom style="medium"/>
    </border>
    <border>
      <left style="thin">
        <color theme="0" tint="-0.04997999966144562"/>
      </left>
      <right style="thin">
        <color theme="0" tint="-0.04997999966144562"/>
      </right>
      <top style="medium"/>
      <bottom style="medium"/>
    </border>
    <border>
      <left style="thin">
        <color theme="0" tint="-0.04997999966144562"/>
      </left>
      <right style="medium"/>
      <top style="medium"/>
      <bottom style="medium"/>
    </border>
    <border>
      <left style="medium"/>
      <right style="thin">
        <color theme="0" tint="-0.04997999966144562"/>
      </right>
      <top style="medium"/>
      <bottom/>
    </border>
    <border>
      <left style="thin">
        <color theme="0" tint="-0.04997999966144562"/>
      </left>
      <right style="thin">
        <color theme="0" tint="-0.04997999966144562"/>
      </right>
      <top style="medium"/>
      <bottom/>
    </border>
    <border>
      <left style="thin">
        <color theme="0" tint="-0.04997999966144562"/>
      </left>
      <right style="medium"/>
      <top style="medium"/>
      <bottom/>
    </border>
    <border>
      <left style="medium">
        <color indexed="9"/>
      </left>
      <right style="medium">
        <color indexed="8"/>
      </right>
      <top style="medium"/>
      <bottom style="medium">
        <color indexed="9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 diagonalDown="1">
      <left style="thin"/>
      <right style="thin"/>
      <top style="thin"/>
      <bottom style="thin"/>
      <diagonal style="thin">
        <color indexed="9"/>
      </diagonal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thin"/>
    </border>
    <border>
      <left style="thin">
        <color theme="0" tint="-0.04997999966144562"/>
      </left>
      <right>
        <color indexed="63"/>
      </right>
      <top style="medium"/>
      <bottom style="thin">
        <color theme="0" tint="-0.04997999966144562"/>
      </bottom>
    </border>
    <border>
      <left>
        <color indexed="63"/>
      </left>
      <right>
        <color indexed="63"/>
      </right>
      <top style="medium"/>
      <bottom style="thin">
        <color theme="0" tint="-0.04997999966144562"/>
      </bottom>
    </border>
    <border>
      <left>
        <color indexed="63"/>
      </left>
      <right style="thin">
        <color theme="0" tint="-0.04997999966144562"/>
      </right>
      <top style="medium"/>
      <bottom style="thin">
        <color theme="0" tint="-0.04997999966144562"/>
      </bottom>
    </border>
    <border>
      <left>
        <color indexed="63"/>
      </left>
      <right style="thin">
        <color theme="0" tint="-0.04997999966144562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04997999966144562"/>
      </right>
      <top>
        <color indexed="63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medium"/>
      <bottom style="thin">
        <color theme="0" tint="-0.04997999966144562"/>
      </bottom>
    </border>
    <border>
      <left style="thin">
        <color theme="0" tint="-0.04997999966144562"/>
      </left>
      <right style="medium"/>
      <top style="medium"/>
      <bottom style="thin">
        <color theme="0" tint="-0.04997999966144562"/>
      </bottom>
    </border>
    <border diagonalDown="1">
      <left style="medium"/>
      <right>
        <color indexed="63"/>
      </right>
      <top style="medium"/>
      <bottom style="medium"/>
      <diagonal style="thin">
        <color theme="0"/>
      </diagonal>
    </border>
    <border diagonalDown="1">
      <left>
        <color indexed="63"/>
      </left>
      <right>
        <color indexed="63"/>
      </right>
      <top style="medium"/>
      <bottom style="medium"/>
      <diagonal style="thin">
        <color theme="0"/>
      </diagonal>
    </border>
    <border diagonalDown="1">
      <left>
        <color indexed="63"/>
      </left>
      <right style="thin">
        <color theme="0"/>
      </right>
      <top style="medium"/>
      <bottom style="medium"/>
      <diagonal style="thin">
        <color theme="0"/>
      </diagonal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 diagonalDown="1">
      <left style="medium"/>
      <right style="thin">
        <color theme="0"/>
      </right>
      <top style="thin">
        <color theme="0"/>
      </top>
      <bottom>
        <color indexed="63"/>
      </bottom>
      <diagonal style="thin">
        <color theme="0"/>
      </diagonal>
    </border>
    <border diagonalDown="1">
      <left style="thin">
        <color theme="0"/>
      </left>
      <right style="thin">
        <color theme="0"/>
      </right>
      <top style="thin">
        <color theme="0"/>
      </top>
      <bottom>
        <color indexed="63"/>
      </bottom>
      <diagonal style="thin">
        <color theme="0"/>
      </diagonal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470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Continuous" vertical="center" wrapText="1"/>
    </xf>
    <xf numFmtId="172" fontId="0" fillId="0" borderId="0" xfId="0" applyNumberFormat="1" applyFont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11" fillId="0" borderId="10" xfId="0" applyFont="1" applyFill="1" applyBorder="1" applyAlignment="1">
      <alignment horizontal="centerContinuous" vertical="center" wrapText="1"/>
    </xf>
    <xf numFmtId="0" fontId="11" fillId="0" borderId="11" xfId="0" applyFont="1" applyFill="1" applyBorder="1" applyAlignment="1">
      <alignment horizontal="centerContinuous" vertical="center" wrapText="1"/>
    </xf>
    <xf numFmtId="0" fontId="11" fillId="0" borderId="12" xfId="0" applyFont="1" applyFill="1" applyBorder="1" applyAlignment="1">
      <alignment horizontal="centerContinuous" vertical="center" wrapText="1"/>
    </xf>
    <xf numFmtId="0" fontId="0" fillId="0" borderId="0" xfId="0" applyFont="1" applyAlignment="1">
      <alignment horizontal="center"/>
    </xf>
    <xf numFmtId="0" fontId="12" fillId="33" borderId="13" xfId="0" applyFont="1" applyFill="1" applyBorder="1" applyAlignment="1">
      <alignment horizontal="centerContinuous" vertical="center"/>
    </xf>
    <xf numFmtId="0" fontId="12" fillId="33" borderId="14" xfId="0" applyFont="1" applyFill="1" applyBorder="1" applyAlignment="1">
      <alignment horizontal="centerContinuous" vertical="center"/>
    </xf>
    <xf numFmtId="0" fontId="12" fillId="33" borderId="15" xfId="0" applyFont="1" applyFill="1" applyBorder="1" applyAlignment="1">
      <alignment horizontal="centerContinuous" vertical="center"/>
    </xf>
    <xf numFmtId="0" fontId="10" fillId="34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6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49" fontId="19" fillId="0" borderId="17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1" fillId="0" borderId="0" xfId="0" applyNumberFormat="1" applyFont="1" applyFill="1" applyBorder="1" applyAlignment="1">
      <alignment horizontal="centerContinuous" vertical="center" wrapText="1"/>
    </xf>
    <xf numFmtId="49" fontId="0" fillId="0" borderId="0" xfId="0" applyNumberFormat="1" applyFont="1" applyAlignment="1">
      <alignment horizontal="centerContinuous" vertical="center"/>
    </xf>
    <xf numFmtId="49" fontId="23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/>
    </xf>
    <xf numFmtId="0" fontId="16" fillId="33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25" fillId="0" borderId="0" xfId="0" applyFont="1" applyBorder="1" applyAlignment="1">
      <alignment horizontal="centerContinuous" vertical="center"/>
    </xf>
    <xf numFmtId="0" fontId="11" fillId="0" borderId="25" xfId="0" applyFont="1" applyFill="1" applyBorder="1" applyAlignment="1">
      <alignment horizontal="centerContinuous" vertical="center" wrapText="1"/>
    </xf>
    <xf numFmtId="0" fontId="11" fillId="0" borderId="26" xfId="0" applyFont="1" applyFill="1" applyBorder="1" applyAlignment="1">
      <alignment horizontal="centerContinuous" vertical="center" wrapText="1"/>
    </xf>
    <xf numFmtId="0" fontId="11" fillId="0" borderId="27" xfId="0" applyFont="1" applyFill="1" applyBorder="1" applyAlignment="1">
      <alignment horizontal="centerContinuous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Continuous" vertical="center" wrapText="1"/>
    </xf>
    <xf numFmtId="0" fontId="11" fillId="0" borderId="30" xfId="0" applyFont="1" applyFill="1" applyBorder="1" applyAlignment="1">
      <alignment horizontal="centerContinuous" vertical="center" wrapText="1"/>
    </xf>
    <xf numFmtId="0" fontId="11" fillId="0" borderId="31" xfId="0" applyFont="1" applyFill="1" applyBorder="1" applyAlignment="1">
      <alignment horizontal="centerContinuous" vertical="center" wrapText="1"/>
    </xf>
    <xf numFmtId="0" fontId="11" fillId="0" borderId="32" xfId="0" applyFont="1" applyFill="1" applyBorder="1" applyAlignment="1">
      <alignment horizontal="centerContinuous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Continuous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Continuous" vertical="center" wrapText="1"/>
    </xf>
    <xf numFmtId="0" fontId="11" fillId="0" borderId="38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Continuous" vertical="center" wrapText="1"/>
    </xf>
    <xf numFmtId="0" fontId="11" fillId="0" borderId="41" xfId="0" applyFont="1" applyFill="1" applyBorder="1" applyAlignment="1">
      <alignment horizontal="centerContinuous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Continuous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Continuous" vertical="center" wrapText="1"/>
    </xf>
    <xf numFmtId="0" fontId="11" fillId="0" borderId="46" xfId="0" applyFont="1" applyFill="1" applyBorder="1" applyAlignment="1">
      <alignment horizontal="centerContinuous" vertical="center" wrapText="1"/>
    </xf>
    <xf numFmtId="0" fontId="7" fillId="0" borderId="47" xfId="0" applyFont="1" applyFill="1" applyBorder="1" applyAlignment="1">
      <alignment horizontal="centerContinuous" vertical="center" wrapText="1"/>
    </xf>
    <xf numFmtId="0" fontId="0" fillId="35" borderId="48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Continuous" vertical="center"/>
    </xf>
    <xf numFmtId="0" fontId="0" fillId="35" borderId="52" xfId="0" applyFont="1" applyFill="1" applyBorder="1" applyAlignment="1">
      <alignment horizontal="centerContinuous" vertical="center"/>
    </xf>
    <xf numFmtId="0" fontId="0" fillId="35" borderId="53" xfId="0" applyFont="1" applyFill="1" applyBorder="1" applyAlignment="1">
      <alignment horizontal="centerContinuous" vertical="center"/>
    </xf>
    <xf numFmtId="0" fontId="9" fillId="33" borderId="54" xfId="0" applyFont="1" applyFill="1" applyBorder="1" applyAlignment="1">
      <alignment horizontal="centerContinuous" vertical="center"/>
    </xf>
    <xf numFmtId="0" fontId="9" fillId="33" borderId="55" xfId="0" applyFont="1" applyFill="1" applyBorder="1" applyAlignment="1">
      <alignment horizontal="centerContinuous" vertical="center"/>
    </xf>
    <xf numFmtId="0" fontId="9" fillId="33" borderId="56" xfId="0" applyFont="1" applyFill="1" applyBorder="1" applyAlignment="1">
      <alignment horizontal="centerContinuous" vertical="center"/>
    </xf>
    <xf numFmtId="0" fontId="0" fillId="0" borderId="0" xfId="0" applyAlignment="1">
      <alignment/>
    </xf>
    <xf numFmtId="0" fontId="16" fillId="36" borderId="57" xfId="0" applyFont="1" applyFill="1" applyBorder="1" applyAlignment="1">
      <alignment horizontal="center" wrapText="1"/>
    </xf>
    <xf numFmtId="0" fontId="16" fillId="36" borderId="58" xfId="0" applyFont="1" applyFill="1" applyBorder="1" applyAlignment="1">
      <alignment horizontal="centerContinuous" vertical="center" wrapText="1"/>
    </xf>
    <xf numFmtId="0" fontId="16" fillId="36" borderId="59" xfId="0" applyFont="1" applyFill="1" applyBorder="1" applyAlignment="1">
      <alignment horizontal="centerContinuous" vertical="center" wrapText="1"/>
    </xf>
    <xf numFmtId="0" fontId="16" fillId="36" borderId="60" xfId="0" applyFont="1" applyFill="1" applyBorder="1" applyAlignment="1">
      <alignment horizontal="centerContinuous" vertical="center" wrapText="1"/>
    </xf>
    <xf numFmtId="0" fontId="16" fillId="36" borderId="61" xfId="0" applyFont="1" applyFill="1" applyBorder="1" applyAlignment="1">
      <alignment horizontal="center" vertical="center" wrapText="1"/>
    </xf>
    <xf numFmtId="49" fontId="16" fillId="36" borderId="62" xfId="0" applyNumberFormat="1" applyFont="1" applyFill="1" applyBorder="1" applyAlignment="1">
      <alignment horizontal="centerContinuous" vertical="center" wrapText="1"/>
    </xf>
    <xf numFmtId="49" fontId="16" fillId="36" borderId="63" xfId="0" applyNumberFormat="1" applyFont="1" applyFill="1" applyBorder="1" applyAlignment="1">
      <alignment horizontal="centerContinuous" vertical="center" wrapText="1"/>
    </xf>
    <xf numFmtId="0" fontId="7" fillId="0" borderId="64" xfId="0" applyFont="1" applyFill="1" applyBorder="1" applyAlignment="1">
      <alignment horizontal="centerContinuous" vertical="center" wrapText="1"/>
    </xf>
    <xf numFmtId="0" fontId="11" fillId="0" borderId="65" xfId="0" applyFont="1" applyFill="1" applyBorder="1" applyAlignment="1">
      <alignment horizontal="centerContinuous" vertical="center" wrapText="1"/>
    </xf>
    <xf numFmtId="0" fontId="11" fillId="0" borderId="66" xfId="0" applyFont="1" applyFill="1" applyBorder="1" applyAlignment="1">
      <alignment horizontal="centerContinuous" vertical="center" wrapText="1"/>
    </xf>
    <xf numFmtId="0" fontId="11" fillId="0" borderId="67" xfId="0" applyFont="1" applyFill="1" applyBorder="1" applyAlignment="1">
      <alignment horizontal="centerContinuous" vertical="center" wrapText="1"/>
    </xf>
    <xf numFmtId="0" fontId="7" fillId="0" borderId="68" xfId="0" applyFont="1" applyFill="1" applyBorder="1" applyAlignment="1">
      <alignment horizontal="centerContinuous" vertical="center" wrapText="1"/>
    </xf>
    <xf numFmtId="0" fontId="11" fillId="0" borderId="69" xfId="0" applyFont="1" applyFill="1" applyBorder="1" applyAlignment="1">
      <alignment horizontal="centerContinuous" vertical="center" wrapText="1"/>
    </xf>
    <xf numFmtId="0" fontId="11" fillId="0" borderId="70" xfId="0" applyFont="1" applyFill="1" applyBorder="1" applyAlignment="1">
      <alignment horizontal="centerContinuous" vertical="center" wrapText="1"/>
    </xf>
    <xf numFmtId="0" fontId="26" fillId="0" borderId="0" xfId="0" applyFont="1" applyBorder="1" applyAlignment="1">
      <alignment horizontal="centerContinuous" vertical="center"/>
    </xf>
    <xf numFmtId="0" fontId="7" fillId="0" borderId="71" xfId="0" applyFont="1" applyFill="1" applyBorder="1" applyAlignment="1">
      <alignment horizontal="centerContinuous" vertical="center" wrapText="1"/>
    </xf>
    <xf numFmtId="0" fontId="11" fillId="0" borderId="72" xfId="0" applyFont="1" applyFill="1" applyBorder="1" applyAlignment="1">
      <alignment horizontal="centerContinuous" vertical="center" wrapText="1"/>
    </xf>
    <xf numFmtId="0" fontId="11" fillId="0" borderId="73" xfId="0" applyFont="1" applyFill="1" applyBorder="1" applyAlignment="1">
      <alignment horizontal="centerContinuous" vertical="center" wrapText="1"/>
    </xf>
    <xf numFmtId="0" fontId="16" fillId="33" borderId="74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/>
    </xf>
    <xf numFmtId="0" fontId="7" fillId="0" borderId="39" xfId="0" applyFont="1" applyFill="1" applyBorder="1" applyAlignment="1">
      <alignment horizontal="center" wrapText="1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7" fillId="0" borderId="42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 wrapText="1"/>
    </xf>
    <xf numFmtId="0" fontId="0" fillId="0" borderId="45" xfId="0" applyFont="1" applyBorder="1" applyAlignment="1">
      <alignment horizontal="center"/>
    </xf>
    <xf numFmtId="1" fontId="0" fillId="0" borderId="38" xfId="0" applyNumberFormat="1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1" fontId="0" fillId="0" borderId="45" xfId="0" applyNumberFormat="1" applyFont="1" applyBorder="1" applyAlignment="1">
      <alignment horizontal="center"/>
    </xf>
    <xf numFmtId="0" fontId="11" fillId="0" borderId="75" xfId="0" applyFont="1" applyFill="1" applyBorder="1" applyAlignment="1">
      <alignment horizontal="center" wrapText="1"/>
    </xf>
    <xf numFmtId="1" fontId="0" fillId="0" borderId="40" xfId="0" applyNumberFormat="1" applyFont="1" applyBorder="1" applyAlignment="1">
      <alignment horizontal="center"/>
    </xf>
    <xf numFmtId="0" fontId="7" fillId="0" borderId="76" xfId="0" applyFont="1" applyFill="1" applyBorder="1" applyAlignment="1">
      <alignment horizontal="center" wrapText="1"/>
    </xf>
    <xf numFmtId="0" fontId="11" fillId="0" borderId="77" xfId="0" applyFont="1" applyFill="1" applyBorder="1" applyAlignment="1">
      <alignment horizontal="center" wrapText="1"/>
    </xf>
    <xf numFmtId="0" fontId="11" fillId="0" borderId="78" xfId="0" applyFont="1" applyFill="1" applyBorder="1" applyAlignment="1">
      <alignment horizontal="center" wrapText="1"/>
    </xf>
    <xf numFmtId="0" fontId="11" fillId="0" borderId="79" xfId="0" applyFont="1" applyFill="1" applyBorder="1" applyAlignment="1">
      <alignment horizontal="center" wrapText="1"/>
    </xf>
    <xf numFmtId="0" fontId="10" fillId="33" borderId="44" xfId="0" applyFont="1" applyFill="1" applyBorder="1" applyAlignment="1">
      <alignment horizontal="centerContinuous" vertical="center" wrapText="1"/>
    </xf>
    <xf numFmtId="0" fontId="10" fillId="33" borderId="45" xfId="0" applyFont="1" applyFill="1" applyBorder="1" applyAlignment="1">
      <alignment horizontal="centerContinuous" vertical="center"/>
    </xf>
    <xf numFmtId="0" fontId="10" fillId="33" borderId="46" xfId="0" applyFont="1" applyFill="1" applyBorder="1" applyAlignment="1">
      <alignment horizontal="centerContinuous" vertical="center"/>
    </xf>
    <xf numFmtId="0" fontId="10" fillId="37" borderId="80" xfId="0" applyFont="1" applyFill="1" applyBorder="1" applyAlignment="1">
      <alignment horizontal="centerContinuous" vertical="center" wrapText="1"/>
    </xf>
    <xf numFmtId="0" fontId="0" fillId="0" borderId="0" xfId="0" applyFont="1" applyAlignment="1">
      <alignment wrapText="1"/>
    </xf>
    <xf numFmtId="49" fontId="31" fillId="0" borderId="0" xfId="0" applyNumberFormat="1" applyFont="1" applyFill="1" applyBorder="1" applyAlignment="1">
      <alignment horizontal="left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7" fillId="0" borderId="0" xfId="52" applyFont="1" applyFill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10" fillId="33" borderId="81" xfId="0" applyFont="1" applyFill="1" applyBorder="1" applyAlignment="1">
      <alignment horizontal="centerContinuous" vertical="center" wrapText="1"/>
    </xf>
    <xf numFmtId="0" fontId="16" fillId="33" borderId="82" xfId="0" applyFont="1" applyFill="1" applyBorder="1" applyAlignment="1">
      <alignment horizontal="center" wrapText="1"/>
    </xf>
    <xf numFmtId="0" fontId="16" fillId="33" borderId="83" xfId="0" applyFont="1" applyFill="1" applyBorder="1" applyAlignment="1">
      <alignment horizontal="centerContinuous" vertical="center" wrapText="1"/>
    </xf>
    <xf numFmtId="0" fontId="16" fillId="33" borderId="84" xfId="0" applyFont="1" applyFill="1" applyBorder="1" applyAlignment="1">
      <alignment horizontal="centerContinuous" vertical="center" wrapText="1"/>
    </xf>
    <xf numFmtId="0" fontId="16" fillId="33" borderId="85" xfId="0" applyFont="1" applyFill="1" applyBorder="1" applyAlignment="1">
      <alignment horizontal="center" vertical="center" wrapText="1"/>
    </xf>
    <xf numFmtId="0" fontId="16" fillId="33" borderId="86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wrapText="1"/>
    </xf>
    <xf numFmtId="0" fontId="11" fillId="0" borderId="88" xfId="0" applyFont="1" applyFill="1" applyBorder="1" applyAlignment="1">
      <alignment horizontal="center" wrapText="1"/>
    </xf>
    <xf numFmtId="0" fontId="11" fillId="0" borderId="89" xfId="0" applyFont="1" applyFill="1" applyBorder="1" applyAlignment="1">
      <alignment horizontal="center" wrapText="1"/>
    </xf>
    <xf numFmtId="0" fontId="11" fillId="0" borderId="90" xfId="0" applyFont="1" applyFill="1" applyBorder="1" applyAlignment="1">
      <alignment horizontal="center" wrapText="1"/>
    </xf>
    <xf numFmtId="0" fontId="11" fillId="0" borderId="91" xfId="0" applyFont="1" applyFill="1" applyBorder="1" applyAlignment="1">
      <alignment horizontal="center" wrapText="1"/>
    </xf>
    <xf numFmtId="49" fontId="7" fillId="0" borderId="68" xfId="0" applyNumberFormat="1" applyFont="1" applyFill="1" applyBorder="1" applyAlignment="1">
      <alignment horizontal="center" wrapText="1"/>
    </xf>
    <xf numFmtId="0" fontId="7" fillId="0" borderId="92" xfId="0" applyFont="1" applyFill="1" applyBorder="1" applyAlignment="1">
      <alignment horizontal="center" wrapText="1"/>
    </xf>
    <xf numFmtId="0" fontId="7" fillId="0" borderId="93" xfId="0" applyFont="1" applyFill="1" applyBorder="1" applyAlignment="1">
      <alignment horizontal="center" wrapText="1"/>
    </xf>
    <xf numFmtId="0" fontId="10" fillId="33" borderId="94" xfId="0" applyFont="1" applyFill="1" applyBorder="1" applyAlignment="1">
      <alignment horizontal="centerContinuous" vertical="center" wrapText="1"/>
    </xf>
    <xf numFmtId="0" fontId="10" fillId="33" borderId="95" xfId="0" applyFont="1" applyFill="1" applyBorder="1" applyAlignment="1">
      <alignment horizontal="centerContinuous" vertical="center" wrapText="1"/>
    </xf>
    <xf numFmtId="0" fontId="10" fillId="33" borderId="96" xfId="0" applyFont="1" applyFill="1" applyBorder="1" applyAlignment="1">
      <alignment horizontal="center" vertical="center" wrapText="1"/>
    </xf>
    <xf numFmtId="0" fontId="10" fillId="33" borderId="97" xfId="0" applyFont="1" applyFill="1" applyBorder="1" applyAlignment="1">
      <alignment horizontal="center" vertical="center" wrapText="1"/>
    </xf>
    <xf numFmtId="0" fontId="10" fillId="33" borderId="98" xfId="0" applyFont="1" applyFill="1" applyBorder="1" applyAlignment="1">
      <alignment horizontal="center" vertical="center" wrapText="1"/>
    </xf>
    <xf numFmtId="0" fontId="16" fillId="33" borderId="99" xfId="0" applyFont="1" applyFill="1" applyBorder="1" applyAlignment="1">
      <alignment horizontal="center" vertical="center" wrapText="1"/>
    </xf>
    <xf numFmtId="0" fontId="16" fillId="33" borderId="100" xfId="0" applyFont="1" applyFill="1" applyBorder="1" applyAlignment="1">
      <alignment horizontal="center" vertical="center" wrapText="1"/>
    </xf>
    <xf numFmtId="1" fontId="0" fillId="0" borderId="46" xfId="0" applyNumberFormat="1" applyFont="1" applyBorder="1" applyAlignment="1">
      <alignment horizontal="center"/>
    </xf>
    <xf numFmtId="0" fontId="9" fillId="33" borderId="101" xfId="0" applyFont="1" applyFill="1" applyBorder="1" applyAlignment="1">
      <alignment horizontal="centerContinuous" vertical="center"/>
    </xf>
    <xf numFmtId="0" fontId="9" fillId="33" borderId="102" xfId="0" applyFont="1" applyFill="1" applyBorder="1" applyAlignment="1">
      <alignment horizontal="centerContinuous" vertical="center"/>
    </xf>
    <xf numFmtId="0" fontId="9" fillId="33" borderId="103" xfId="0" applyFont="1" applyFill="1" applyBorder="1" applyAlignment="1">
      <alignment horizontal="centerContinuous" vertical="center"/>
    </xf>
    <xf numFmtId="0" fontId="86" fillId="38" borderId="104" xfId="0" applyFont="1" applyFill="1" applyBorder="1" applyAlignment="1">
      <alignment horizontal="center"/>
    </xf>
    <xf numFmtId="0" fontId="86" fillId="38" borderId="105" xfId="0" applyFont="1" applyFill="1" applyBorder="1" applyAlignment="1">
      <alignment horizontal="center"/>
    </xf>
    <xf numFmtId="0" fontId="86" fillId="38" borderId="106" xfId="0" applyFont="1" applyFill="1" applyBorder="1" applyAlignment="1">
      <alignment horizontal="center" vertical="center" wrapText="1"/>
    </xf>
    <xf numFmtId="0" fontId="86" fillId="38" borderId="107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108" xfId="0" applyFont="1" applyBorder="1" applyAlignment="1">
      <alignment horizontal="center" vertical="center" wrapText="1"/>
    </xf>
    <xf numFmtId="0" fontId="87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 wrapText="1"/>
    </xf>
    <xf numFmtId="0" fontId="87" fillId="0" borderId="3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justify" wrapText="1"/>
    </xf>
    <xf numFmtId="0" fontId="87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 wrapText="1"/>
    </xf>
    <xf numFmtId="0" fontId="11" fillId="0" borderId="11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49" fontId="27" fillId="39" borderId="0" xfId="0" applyNumberFormat="1" applyFont="1" applyFill="1" applyBorder="1" applyAlignment="1">
      <alignment/>
    </xf>
    <xf numFmtId="49" fontId="0" fillId="39" borderId="0" xfId="0" applyNumberFormat="1" applyFont="1" applyFill="1" applyBorder="1" applyAlignment="1">
      <alignment/>
    </xf>
    <xf numFmtId="0" fontId="0" fillId="39" borderId="0" xfId="0" applyFont="1" applyFill="1" applyAlignment="1">
      <alignment/>
    </xf>
    <xf numFmtId="0" fontId="29" fillId="0" borderId="0" xfId="0" applyFont="1" applyAlignment="1">
      <alignment horizontal="center" vertical="center" wrapText="1"/>
    </xf>
    <xf numFmtId="0" fontId="16" fillId="33" borderId="114" xfId="0" applyFont="1" applyFill="1" applyBorder="1" applyAlignment="1">
      <alignment horizontal="center" vertical="center"/>
    </xf>
    <xf numFmtId="0" fontId="16" fillId="33" borderId="115" xfId="0" applyFont="1" applyFill="1" applyBorder="1" applyAlignment="1">
      <alignment horizontal="center" vertical="center" wrapText="1"/>
    </xf>
    <xf numFmtId="0" fontId="16" fillId="33" borderId="115" xfId="0" applyFont="1" applyFill="1" applyBorder="1" applyAlignment="1">
      <alignment horizontal="center" vertical="center"/>
    </xf>
    <xf numFmtId="0" fontId="16" fillId="33" borderId="116" xfId="0" applyFont="1" applyFill="1" applyBorder="1" applyAlignment="1">
      <alignment horizontal="center" vertical="center"/>
    </xf>
    <xf numFmtId="0" fontId="6" fillId="34" borderId="105" xfId="0" applyFont="1" applyFill="1" applyBorder="1" applyAlignment="1">
      <alignment horizontal="centerContinuous" vertical="center" wrapText="1"/>
    </xf>
    <xf numFmtId="0" fontId="6" fillId="40" borderId="105" xfId="0" applyFont="1" applyFill="1" applyBorder="1" applyAlignment="1">
      <alignment horizontal="centerContinuous" vertical="center" wrapText="1"/>
    </xf>
    <xf numFmtId="0" fontId="21" fillId="38" borderId="105" xfId="0" applyFont="1" applyFill="1" applyBorder="1" applyAlignment="1">
      <alignment horizontal="centerContinuous" vertical="center" wrapText="1"/>
    </xf>
    <xf numFmtId="0" fontId="6" fillId="40" borderId="117" xfId="0" applyFont="1" applyFill="1" applyBorder="1" applyAlignment="1">
      <alignment horizontal="centerContinuous" vertical="center" wrapText="1"/>
    </xf>
    <xf numFmtId="0" fontId="0" fillId="35" borderId="0" xfId="0" applyFont="1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0" xfId="54" applyFont="1" applyAlignment="1">
      <alignment/>
      <protection/>
    </xf>
    <xf numFmtId="0" fontId="2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77" fillId="0" borderId="43" xfId="0" applyFont="1" applyFill="1" applyBorder="1" applyAlignment="1">
      <alignment horizontal="center"/>
    </xf>
    <xf numFmtId="0" fontId="77" fillId="0" borderId="38" xfId="0" applyFont="1" applyFill="1" applyBorder="1" applyAlignment="1">
      <alignment horizontal="center"/>
    </xf>
    <xf numFmtId="0" fontId="77" fillId="0" borderId="46" xfId="0" applyFont="1" applyFill="1" applyBorder="1" applyAlignment="1">
      <alignment horizontal="center"/>
    </xf>
    <xf numFmtId="0" fontId="88" fillId="38" borderId="118" xfId="0" applyFont="1" applyFill="1" applyBorder="1" applyAlignment="1">
      <alignment horizontal="center" vertical="center"/>
    </xf>
    <xf numFmtId="0" fontId="77" fillId="0" borderId="38" xfId="0" applyFont="1" applyFill="1" applyBorder="1" applyAlignment="1">
      <alignment horizontal="center"/>
    </xf>
    <xf numFmtId="0" fontId="88" fillId="38" borderId="119" xfId="0" applyFont="1" applyFill="1" applyBorder="1" applyAlignment="1">
      <alignment horizontal="center" vertical="center"/>
    </xf>
    <xf numFmtId="0" fontId="77" fillId="0" borderId="43" xfId="0" applyFont="1" applyFill="1" applyBorder="1" applyAlignment="1">
      <alignment horizontal="center"/>
    </xf>
    <xf numFmtId="0" fontId="77" fillId="0" borderId="45" xfId="0" applyFont="1" applyFill="1" applyBorder="1" applyAlignment="1">
      <alignment horizontal="center"/>
    </xf>
    <xf numFmtId="0" fontId="89" fillId="0" borderId="0" xfId="0" applyFont="1" applyAlignment="1">
      <alignment horizontal="center"/>
    </xf>
    <xf numFmtId="0" fontId="90" fillId="38" borderId="120" xfId="0" applyFont="1" applyFill="1" applyBorder="1" applyAlignment="1">
      <alignment horizontal="center" vertical="center"/>
    </xf>
    <xf numFmtId="0" fontId="90" fillId="38" borderId="121" xfId="0" applyFont="1" applyFill="1" applyBorder="1" applyAlignment="1">
      <alignment horizontal="center" vertical="center"/>
    </xf>
    <xf numFmtId="0" fontId="6" fillId="33" borderId="122" xfId="0" applyFont="1" applyFill="1" applyBorder="1" applyAlignment="1">
      <alignment horizontal="center" vertical="center" wrapText="1"/>
    </xf>
    <xf numFmtId="0" fontId="16" fillId="33" borderId="123" xfId="0" applyFont="1" applyFill="1" applyBorder="1" applyAlignment="1">
      <alignment horizontal="center" vertical="center"/>
    </xf>
    <xf numFmtId="0" fontId="17" fillId="33" borderId="124" xfId="0" applyFont="1" applyFill="1" applyBorder="1" applyAlignment="1">
      <alignment horizontal="center" vertical="center" wrapText="1"/>
    </xf>
    <xf numFmtId="49" fontId="21" fillId="0" borderId="0" xfId="56" applyNumberFormat="1" applyFont="1" applyFill="1" applyBorder="1" applyAlignment="1">
      <alignment/>
      <protection/>
    </xf>
    <xf numFmtId="49" fontId="3" fillId="39" borderId="0" xfId="0" applyNumberFormat="1" applyFont="1" applyFill="1" applyBorder="1" applyAlignment="1">
      <alignment horizontal="center"/>
    </xf>
    <xf numFmtId="49" fontId="91" fillId="39" borderId="0" xfId="0" applyNumberFormat="1" applyFont="1" applyFill="1" applyBorder="1" applyAlignment="1">
      <alignment horizontal="center"/>
    </xf>
    <xf numFmtId="49" fontId="21" fillId="39" borderId="0" xfId="56" applyNumberFormat="1" applyFont="1" applyFill="1" applyBorder="1" applyAlignment="1">
      <alignment/>
      <protection/>
    </xf>
    <xf numFmtId="0" fontId="6" fillId="33" borderId="125" xfId="0" applyFont="1" applyFill="1" applyBorder="1" applyAlignment="1">
      <alignment horizontal="center" vertical="center" wrapText="1"/>
    </xf>
    <xf numFmtId="0" fontId="16" fillId="33" borderId="126" xfId="0" applyFont="1" applyFill="1" applyBorder="1" applyAlignment="1">
      <alignment horizontal="center" vertical="center"/>
    </xf>
    <xf numFmtId="0" fontId="17" fillId="33" borderId="127" xfId="0" applyFont="1" applyFill="1" applyBorder="1" applyAlignment="1">
      <alignment horizontal="center" vertical="center" wrapText="1"/>
    </xf>
    <xf numFmtId="0" fontId="16" fillId="33" borderId="128" xfId="0" applyFont="1" applyFill="1" applyBorder="1" applyAlignment="1">
      <alignment horizontal="centerContinuous" vertical="center" wrapText="1"/>
    </xf>
    <xf numFmtId="0" fontId="9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93" fillId="0" borderId="39" xfId="0" applyFont="1" applyFill="1" applyBorder="1" applyAlignment="1">
      <alignment wrapText="1"/>
    </xf>
    <xf numFmtId="49" fontId="93" fillId="0" borderId="40" xfId="0" applyNumberFormat="1" applyFont="1" applyFill="1" applyBorder="1" applyAlignment="1">
      <alignment horizontal="center" vertical="center"/>
    </xf>
    <xf numFmtId="0" fontId="93" fillId="0" borderId="40" xfId="0" applyFont="1" applyFill="1" applyBorder="1" applyAlignment="1">
      <alignment horizontal="center"/>
    </xf>
    <xf numFmtId="49" fontId="93" fillId="0" borderId="40" xfId="0" applyNumberFormat="1" applyFont="1" applyFill="1" applyBorder="1" applyAlignment="1">
      <alignment wrapText="1"/>
    </xf>
    <xf numFmtId="0" fontId="93" fillId="0" borderId="41" xfId="0" applyFont="1" applyFill="1" applyBorder="1" applyAlignment="1">
      <alignment horizontal="center"/>
    </xf>
    <xf numFmtId="0" fontId="93" fillId="0" borderId="42" xfId="0" applyFont="1" applyFill="1" applyBorder="1" applyAlignment="1">
      <alignment wrapText="1"/>
    </xf>
    <xf numFmtId="49" fontId="93" fillId="0" borderId="38" xfId="0" applyNumberFormat="1" applyFont="1" applyFill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/>
    </xf>
    <xf numFmtId="49" fontId="93" fillId="0" borderId="38" xfId="0" applyNumberFormat="1" applyFont="1" applyFill="1" applyBorder="1" applyAlignment="1">
      <alignment/>
    </xf>
    <xf numFmtId="49" fontId="93" fillId="0" borderId="38" xfId="0" applyNumberFormat="1" applyFont="1" applyFill="1" applyBorder="1" applyAlignment="1">
      <alignment wrapText="1"/>
    </xf>
    <xf numFmtId="49" fontId="93" fillId="0" borderId="38" xfId="0" applyNumberFormat="1" applyFont="1" applyFill="1" applyBorder="1" applyAlignment="1">
      <alignment horizontal="center" vertical="center"/>
    </xf>
    <xf numFmtId="0" fontId="93" fillId="0" borderId="43" xfId="0" applyFont="1" applyFill="1" applyBorder="1" applyAlignment="1">
      <alignment horizontal="center"/>
    </xf>
    <xf numFmtId="0" fontId="93" fillId="0" borderId="38" xfId="0" applyFont="1" applyFill="1" applyBorder="1" applyAlignment="1">
      <alignment/>
    </xf>
    <xf numFmtId="0" fontId="93" fillId="0" borderId="42" xfId="0" applyFont="1" applyFill="1" applyBorder="1" applyAlignment="1">
      <alignment/>
    </xf>
    <xf numFmtId="0" fontId="93" fillId="0" borderId="44" xfId="0" applyFont="1" applyFill="1" applyBorder="1" applyAlignment="1">
      <alignment wrapText="1"/>
    </xf>
    <xf numFmtId="49" fontId="93" fillId="0" borderId="45" xfId="0" applyNumberFormat="1" applyFont="1" applyFill="1" applyBorder="1" applyAlignment="1">
      <alignment horizontal="center" vertical="center"/>
    </xf>
    <xf numFmtId="0" fontId="93" fillId="0" borderId="45" xfId="0" applyFont="1" applyFill="1" applyBorder="1" applyAlignment="1">
      <alignment horizontal="center"/>
    </xf>
    <xf numFmtId="49" fontId="93" fillId="0" borderId="45" xfId="0" applyNumberFormat="1" applyFont="1" applyFill="1" applyBorder="1" applyAlignment="1">
      <alignment wrapText="1"/>
    </xf>
    <xf numFmtId="0" fontId="93" fillId="0" borderId="46" xfId="0" applyFont="1" applyFill="1" applyBorder="1" applyAlignment="1">
      <alignment horizontal="center"/>
    </xf>
    <xf numFmtId="0" fontId="12" fillId="33" borderId="129" xfId="0" applyFont="1" applyFill="1" applyBorder="1" applyAlignment="1">
      <alignment horizontal="centerContinuous" vertical="center"/>
    </xf>
    <xf numFmtId="0" fontId="0" fillId="35" borderId="130" xfId="0" applyFont="1" applyFill="1" applyBorder="1" applyAlignment="1">
      <alignment horizontal="centerContinuous" vertical="center"/>
    </xf>
    <xf numFmtId="0" fontId="87" fillId="0" borderId="32" xfId="0" applyFont="1" applyFill="1" applyBorder="1" applyAlignment="1">
      <alignment horizontal="centerContinuous" vertical="center" wrapText="1"/>
    </xf>
    <xf numFmtId="0" fontId="93" fillId="0" borderId="64" xfId="0" applyFont="1" applyFill="1" applyBorder="1" applyAlignment="1">
      <alignment horizontal="centerContinuous" vertical="center" wrapText="1"/>
    </xf>
    <xf numFmtId="0" fontId="87" fillId="0" borderId="65" xfId="0" applyFont="1" applyFill="1" applyBorder="1" applyAlignment="1">
      <alignment horizontal="centerContinuous" vertical="center" wrapText="1"/>
    </xf>
    <xf numFmtId="0" fontId="87" fillId="0" borderId="66" xfId="0" applyFont="1" applyFill="1" applyBorder="1" applyAlignment="1">
      <alignment horizontal="centerContinuous" vertical="center" wrapText="1"/>
    </xf>
    <xf numFmtId="0" fontId="87" fillId="0" borderId="131" xfId="0" applyFont="1" applyFill="1" applyBorder="1" applyAlignment="1">
      <alignment horizontal="center" vertical="center" wrapText="1"/>
    </xf>
    <xf numFmtId="0" fontId="87" fillId="0" borderId="69" xfId="0" applyFont="1" applyFill="1" applyBorder="1" applyAlignment="1">
      <alignment horizontal="centerContinuous" vertical="center" wrapText="1"/>
    </xf>
    <xf numFmtId="0" fontId="87" fillId="0" borderId="70" xfId="0" applyFont="1" applyFill="1" applyBorder="1" applyAlignment="1">
      <alignment horizontal="centerContinuous" vertical="center" wrapText="1"/>
    </xf>
    <xf numFmtId="0" fontId="87" fillId="0" borderId="46" xfId="0" applyFont="1" applyBorder="1" applyAlignment="1">
      <alignment horizontal="center" vertical="center" wrapText="1"/>
    </xf>
    <xf numFmtId="0" fontId="87" fillId="0" borderId="44" xfId="0" applyFont="1" applyBorder="1" applyAlignment="1">
      <alignment horizontal="left" vertical="center" wrapText="1"/>
    </xf>
    <xf numFmtId="0" fontId="0" fillId="0" borderId="0" xfId="55" applyFont="1" applyBorder="1" applyAlignment="1">
      <alignment horizontal="left"/>
      <protection/>
    </xf>
    <xf numFmtId="0" fontId="0" fillId="0" borderId="0" xfId="55" applyFont="1" applyBorder="1" applyAlignment="1">
      <alignment horizontal="center"/>
      <protection/>
    </xf>
    <xf numFmtId="0" fontId="0" fillId="0" borderId="0" xfId="55" applyFont="1" applyBorder="1" applyAlignment="1">
      <alignment horizontal="right"/>
      <protection/>
    </xf>
    <xf numFmtId="0" fontId="91" fillId="0" borderId="38" xfId="0" applyFont="1" applyFill="1" applyBorder="1" applyAlignment="1">
      <alignment horizontal="center"/>
    </xf>
    <xf numFmtId="0" fontId="91" fillId="0" borderId="45" xfId="0" applyFont="1" applyFill="1" applyBorder="1" applyAlignment="1">
      <alignment horizontal="center"/>
    </xf>
    <xf numFmtId="49" fontId="94" fillId="0" borderId="42" xfId="56" applyNumberFormat="1" applyFont="1" applyFill="1" applyBorder="1" applyAlignment="1">
      <alignment/>
      <protection/>
    </xf>
    <xf numFmtId="49" fontId="95" fillId="0" borderId="42" xfId="56" applyNumberFormat="1" applyFont="1" applyFill="1" applyBorder="1" applyAlignment="1">
      <alignment/>
      <protection/>
    </xf>
    <xf numFmtId="49" fontId="96" fillId="0" borderId="42" xfId="56" applyNumberFormat="1" applyFont="1" applyFill="1" applyBorder="1" applyAlignment="1">
      <alignment/>
      <protection/>
    </xf>
    <xf numFmtId="49" fontId="94" fillId="0" borderId="44" xfId="56" applyNumberFormat="1" applyFont="1" applyFill="1" applyBorder="1" applyAlignment="1">
      <alignment/>
      <protection/>
    </xf>
    <xf numFmtId="0" fontId="95" fillId="0" borderId="39" xfId="0" applyFont="1" applyFill="1" applyBorder="1" applyAlignment="1">
      <alignment/>
    </xf>
    <xf numFmtId="49" fontId="91" fillId="0" borderId="40" xfId="0" applyNumberFormat="1" applyFont="1" applyFill="1" applyBorder="1" applyAlignment="1">
      <alignment horizontal="center"/>
    </xf>
    <xf numFmtId="49" fontId="91" fillId="0" borderId="41" xfId="0" applyNumberFormat="1" applyFont="1" applyFill="1" applyBorder="1" applyAlignment="1">
      <alignment horizontal="center"/>
    </xf>
    <xf numFmtId="49" fontId="97" fillId="0" borderId="0" xfId="0" applyNumberFormat="1" applyFont="1" applyFill="1" applyBorder="1" applyAlignment="1">
      <alignment/>
    </xf>
    <xf numFmtId="0" fontId="98" fillId="0" borderId="0" xfId="0" applyFont="1" applyFill="1" applyAlignment="1">
      <alignment/>
    </xf>
    <xf numFmtId="49" fontId="94" fillId="0" borderId="39" xfId="56" applyNumberFormat="1" applyFont="1" applyFill="1" applyBorder="1" applyAlignment="1">
      <alignment/>
      <protection/>
    </xf>
    <xf numFmtId="0" fontId="96" fillId="0" borderId="42" xfId="0" applyFont="1" applyFill="1" applyBorder="1" applyAlignment="1">
      <alignment/>
    </xf>
    <xf numFmtId="49" fontId="91" fillId="0" borderId="38" xfId="0" applyNumberFormat="1" applyFont="1" applyFill="1" applyBorder="1" applyAlignment="1">
      <alignment horizontal="center"/>
    </xf>
    <xf numFmtId="49" fontId="91" fillId="0" borderId="43" xfId="0" applyNumberFormat="1" applyFont="1" applyFill="1" applyBorder="1" applyAlignment="1">
      <alignment horizontal="center"/>
    </xf>
    <xf numFmtId="49" fontId="99" fillId="0" borderId="17" xfId="0" applyNumberFormat="1" applyFont="1" applyFill="1" applyBorder="1" applyAlignment="1">
      <alignment/>
    </xf>
    <xf numFmtId="49" fontId="98" fillId="0" borderId="0" xfId="0" applyNumberFormat="1" applyFont="1" applyFill="1" applyAlignment="1">
      <alignment/>
    </xf>
    <xf numFmtId="49" fontId="98" fillId="0" borderId="0" xfId="0" applyNumberFormat="1" applyFont="1" applyFill="1" applyBorder="1" applyAlignment="1">
      <alignment/>
    </xf>
    <xf numFmtId="49" fontId="99" fillId="0" borderId="0" xfId="0" applyNumberFormat="1" applyFont="1" applyFill="1" applyBorder="1" applyAlignment="1">
      <alignment/>
    </xf>
    <xf numFmtId="49" fontId="95" fillId="0" borderId="42" xfId="56" applyNumberFormat="1" applyFont="1" applyFill="1" applyBorder="1" applyAlignment="1">
      <alignment horizontal="left"/>
      <protection/>
    </xf>
    <xf numFmtId="49" fontId="91" fillId="0" borderId="45" xfId="0" applyNumberFormat="1" applyFont="1" applyFill="1" applyBorder="1" applyAlignment="1">
      <alignment horizontal="center"/>
    </xf>
    <xf numFmtId="49" fontId="91" fillId="0" borderId="46" xfId="0" applyNumberFormat="1" applyFont="1" applyFill="1" applyBorder="1" applyAlignment="1">
      <alignment horizontal="center"/>
    </xf>
    <xf numFmtId="49" fontId="100" fillId="0" borderId="0" xfId="0" applyNumberFormat="1" applyFont="1" applyFill="1" applyBorder="1" applyAlignment="1">
      <alignment wrapText="1"/>
    </xf>
    <xf numFmtId="0" fontId="91" fillId="0" borderId="38" xfId="0" applyNumberFormat="1" applyFont="1" applyFill="1" applyBorder="1" applyAlignment="1">
      <alignment horizontal="center"/>
    </xf>
    <xf numFmtId="0" fontId="93" fillId="39" borderId="42" xfId="52" applyFont="1" applyFill="1" applyBorder="1" applyAlignment="1">
      <alignment wrapText="1"/>
      <protection/>
    </xf>
    <xf numFmtId="49" fontId="91" fillId="0" borderId="40" xfId="0" applyNumberFormat="1" applyFont="1" applyBorder="1" applyAlignment="1">
      <alignment horizontal="center" vertical="center"/>
    </xf>
    <xf numFmtId="0" fontId="93" fillId="39" borderId="38" xfId="52" applyFont="1" applyFill="1" applyBorder="1" applyAlignment="1">
      <alignment horizontal="center"/>
      <protection/>
    </xf>
    <xf numFmtId="49" fontId="93" fillId="39" borderId="38" xfId="52" applyNumberFormat="1" applyFont="1" applyFill="1" applyBorder="1" applyAlignment="1">
      <alignment horizontal="left" vertical="center" wrapText="1"/>
      <protection/>
    </xf>
    <xf numFmtId="49" fontId="93" fillId="39" borderId="40" xfId="52" applyNumberFormat="1" applyFont="1" applyFill="1" applyBorder="1" applyAlignment="1">
      <alignment horizontal="center" vertical="center" wrapText="1"/>
      <protection/>
    </xf>
    <xf numFmtId="0" fontId="93" fillId="39" borderId="43" xfId="53" applyFont="1" applyFill="1" applyBorder="1" applyAlignment="1">
      <alignment horizontal="center" wrapText="1"/>
      <protection/>
    </xf>
    <xf numFmtId="49" fontId="93" fillId="39" borderId="42" xfId="52" applyNumberFormat="1" applyFont="1" applyFill="1" applyBorder="1" applyAlignment="1">
      <alignment horizontal="left" vertical="center" wrapText="1"/>
      <protection/>
    </xf>
    <xf numFmtId="49" fontId="93" fillId="39" borderId="38" xfId="52" applyNumberFormat="1" applyFont="1" applyFill="1" applyBorder="1" applyAlignment="1">
      <alignment horizontal="center" vertical="center" wrapText="1"/>
      <protection/>
    </xf>
    <xf numFmtId="49" fontId="91" fillId="0" borderId="38" xfId="0" applyNumberFormat="1" applyFont="1" applyBorder="1" applyAlignment="1">
      <alignment horizontal="center" vertical="center"/>
    </xf>
    <xf numFmtId="49" fontId="93" fillId="39" borderId="111" xfId="52" applyNumberFormat="1" applyFont="1" applyFill="1" applyBorder="1" applyAlignment="1">
      <alignment horizontal="center" vertical="center" wrapText="1"/>
      <protection/>
    </xf>
    <xf numFmtId="49" fontId="91" fillId="0" borderId="43" xfId="0" applyNumberFormat="1" applyFont="1" applyBorder="1" applyAlignment="1">
      <alignment horizontal="center" vertical="center"/>
    </xf>
    <xf numFmtId="0" fontId="93" fillId="39" borderId="43" xfId="52" applyFont="1" applyFill="1" applyBorder="1" applyAlignment="1">
      <alignment horizontal="center"/>
      <protection/>
    </xf>
    <xf numFmtId="0" fontId="93" fillId="39" borderId="38" xfId="53" applyFont="1" applyFill="1" applyBorder="1" applyAlignment="1">
      <alignment horizontal="center" wrapText="1"/>
      <protection/>
    </xf>
    <xf numFmtId="0" fontId="93" fillId="39" borderId="38" xfId="52" applyFont="1" applyFill="1" applyBorder="1" applyAlignment="1">
      <alignment horizontal="left" vertical="center" wrapText="1"/>
      <protection/>
    </xf>
    <xf numFmtId="0" fontId="98" fillId="0" borderId="38" xfId="0" applyFont="1" applyBorder="1" applyAlignment="1">
      <alignment/>
    </xf>
    <xf numFmtId="49" fontId="93" fillId="39" borderId="44" xfId="52" applyNumberFormat="1" applyFont="1" applyFill="1" applyBorder="1" applyAlignment="1">
      <alignment horizontal="left" vertical="center" wrapText="1"/>
      <protection/>
    </xf>
    <xf numFmtId="49" fontId="91" fillId="0" borderId="45" xfId="0" applyNumberFormat="1" applyFont="1" applyBorder="1" applyAlignment="1">
      <alignment horizontal="center" vertical="center"/>
    </xf>
    <xf numFmtId="0" fontId="93" fillId="39" borderId="45" xfId="53" applyFont="1" applyFill="1" applyBorder="1" applyAlignment="1">
      <alignment horizontal="center" wrapText="1"/>
      <protection/>
    </xf>
    <xf numFmtId="49" fontId="93" fillId="39" borderId="45" xfId="52" applyNumberFormat="1" applyFont="1" applyFill="1" applyBorder="1" applyAlignment="1">
      <alignment horizontal="left" vertical="center" wrapText="1"/>
      <protection/>
    </xf>
    <xf numFmtId="49" fontId="93" fillId="39" borderId="45" xfId="52" applyNumberFormat="1" applyFont="1" applyFill="1" applyBorder="1" applyAlignment="1">
      <alignment horizontal="center" vertical="center" wrapText="1"/>
      <protection/>
    </xf>
    <xf numFmtId="0" fontId="98" fillId="39" borderId="45" xfId="52" applyFont="1" applyFill="1" applyBorder="1" applyAlignment="1">
      <alignment wrapText="1"/>
      <protection/>
    </xf>
    <xf numFmtId="0" fontId="93" fillId="39" borderId="46" xfId="53" applyFont="1" applyFill="1" applyBorder="1" applyAlignment="1">
      <alignment horizontal="center" wrapText="1"/>
      <protection/>
    </xf>
    <xf numFmtId="0" fontId="10" fillId="33" borderId="132" xfId="0" applyFont="1" applyFill="1" applyBorder="1" applyAlignment="1">
      <alignment horizontal="centerContinuous" vertical="center" wrapText="1"/>
    </xf>
    <xf numFmtId="0" fontId="5" fillId="0" borderId="0" xfId="0" applyFont="1" applyBorder="1" applyAlignment="1">
      <alignment vertical="center"/>
    </xf>
    <xf numFmtId="0" fontId="91" fillId="0" borderId="0" xfId="0" applyFont="1" applyBorder="1" applyAlignment="1">
      <alignment vertical="center" wrapText="1"/>
    </xf>
    <xf numFmtId="0" fontId="98" fillId="0" borderId="43" xfId="0" applyFont="1" applyBorder="1" applyAlignment="1">
      <alignment/>
    </xf>
    <xf numFmtId="0" fontId="87" fillId="0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Continuous" vertical="center" wrapText="1"/>
    </xf>
    <xf numFmtId="0" fontId="87" fillId="0" borderId="39" xfId="0" applyFont="1" applyFill="1" applyBorder="1" applyAlignment="1">
      <alignment horizontal="center" vertical="center" wrapText="1"/>
    </xf>
    <xf numFmtId="0" fontId="87" fillId="0" borderId="133" xfId="0" applyFont="1" applyFill="1" applyBorder="1" applyAlignment="1">
      <alignment horizontal="center" vertical="center" wrapText="1"/>
    </xf>
    <xf numFmtId="0" fontId="87" fillId="0" borderId="44" xfId="0" applyFont="1" applyFill="1" applyBorder="1" applyAlignment="1">
      <alignment horizontal="center" vertical="center" wrapText="1"/>
    </xf>
    <xf numFmtId="0" fontId="87" fillId="0" borderId="45" xfId="0" applyFont="1" applyFill="1" applyBorder="1" applyAlignment="1">
      <alignment horizontal="centerContinuous" vertical="center" wrapText="1"/>
    </xf>
    <xf numFmtId="0" fontId="98" fillId="0" borderId="45" xfId="0" applyFont="1" applyBorder="1" applyAlignment="1">
      <alignment horizontal="centerContinuous" vertical="center" wrapText="1"/>
    </xf>
    <xf numFmtId="0" fontId="98" fillId="0" borderId="46" xfId="0" applyFont="1" applyBorder="1" applyAlignment="1">
      <alignment horizontal="centerContinuous" vertical="center" wrapText="1"/>
    </xf>
    <xf numFmtId="0" fontId="87" fillId="0" borderId="111" xfId="0" applyFont="1" applyFill="1" applyBorder="1" applyAlignment="1">
      <alignment horizontal="centerContinuous" vertical="center" wrapText="1"/>
    </xf>
    <xf numFmtId="0" fontId="98" fillId="0" borderId="111" xfId="0" applyFont="1" applyBorder="1" applyAlignment="1">
      <alignment horizontal="centerContinuous" vertical="center" wrapText="1"/>
    </xf>
    <xf numFmtId="0" fontId="98" fillId="0" borderId="112" xfId="0" applyFont="1" applyBorder="1" applyAlignment="1">
      <alignment horizontal="centerContinuous" vertical="center" wrapText="1"/>
    </xf>
    <xf numFmtId="0" fontId="10" fillId="37" borderId="134" xfId="0" applyFont="1" applyFill="1" applyBorder="1" applyAlignment="1">
      <alignment horizontal="centerContinuous" vertical="center" wrapText="1"/>
    </xf>
    <xf numFmtId="0" fontId="10" fillId="37" borderId="135" xfId="0" applyFont="1" applyFill="1" applyBorder="1" applyAlignment="1">
      <alignment horizontal="centerContinuous" vertical="center" wrapText="1"/>
    </xf>
    <xf numFmtId="0" fontId="9" fillId="33" borderId="38" xfId="0" applyFont="1" applyFill="1" applyBorder="1" applyAlignment="1">
      <alignment horizontal="centerContinuous" vertical="center"/>
    </xf>
    <xf numFmtId="0" fontId="10" fillId="37" borderId="136" xfId="0" applyFont="1" applyFill="1" applyBorder="1" applyAlignment="1">
      <alignment horizontal="left" wrapText="1"/>
    </xf>
    <xf numFmtId="0" fontId="10" fillId="37" borderId="38" xfId="0" applyFont="1" applyFill="1" applyBorder="1" applyAlignment="1">
      <alignment horizontal="center" vertical="top" wrapText="1"/>
    </xf>
    <xf numFmtId="173" fontId="10" fillId="37" borderId="38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Continuous" vertical="center"/>
    </xf>
    <xf numFmtId="0" fontId="0" fillId="0" borderId="38" xfId="0" applyFont="1" applyBorder="1" applyAlignment="1">
      <alignment horizontal="centerContinuous" vertical="center"/>
    </xf>
    <xf numFmtId="0" fontId="0" fillId="0" borderId="38" xfId="0" applyNumberFormat="1" applyFont="1" applyBorder="1" applyAlignment="1">
      <alignment horizontal="centerContinuous" vertical="center"/>
    </xf>
    <xf numFmtId="49" fontId="3" fillId="0" borderId="38" xfId="0" applyNumberFormat="1" applyFont="1" applyBorder="1" applyAlignment="1">
      <alignment horizontal="centerContinuous" vertical="center"/>
    </xf>
    <xf numFmtId="0" fontId="3" fillId="0" borderId="38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10" fillId="37" borderId="38" xfId="0" applyNumberFormat="1" applyFont="1" applyFill="1" applyBorder="1" applyAlignment="1">
      <alignment horizontal="left" wrapText="1"/>
    </xf>
    <xf numFmtId="0" fontId="28" fillId="41" borderId="38" xfId="0" applyFont="1" applyFill="1" applyBorder="1" applyAlignment="1">
      <alignment horizontal="center"/>
    </xf>
    <xf numFmtId="0" fontId="11" fillId="42" borderId="137" xfId="0" applyFont="1" applyFill="1" applyBorder="1" applyAlignment="1">
      <alignment horizontal="centerContinuous" vertical="center"/>
    </xf>
    <xf numFmtId="0" fontId="11" fillId="42" borderId="109" xfId="0" applyFont="1" applyFill="1" applyBorder="1" applyAlignment="1">
      <alignment horizontal="centerContinuous" vertical="center"/>
    </xf>
    <xf numFmtId="0" fontId="11" fillId="42" borderId="109" xfId="0" applyFont="1" applyFill="1" applyBorder="1" applyAlignment="1">
      <alignment horizontal="centerContinuous" vertical="center" wrapText="1"/>
    </xf>
    <xf numFmtId="0" fontId="0" fillId="41" borderId="109" xfId="0" applyFont="1" applyFill="1" applyBorder="1" applyAlignment="1">
      <alignment horizontal="centerContinuous" vertical="center" wrapText="1"/>
    </xf>
    <xf numFmtId="0" fontId="11" fillId="42" borderId="110" xfId="0" applyFont="1" applyFill="1" applyBorder="1" applyAlignment="1">
      <alignment horizontal="centerContinuous" vertical="center" wrapText="1"/>
    </xf>
    <xf numFmtId="0" fontId="11" fillId="42" borderId="138" xfId="0" applyFont="1" applyFill="1" applyBorder="1" applyAlignment="1">
      <alignment horizontal="centerContinuous" vertical="center"/>
    </xf>
    <xf numFmtId="0" fontId="11" fillId="42" borderId="38" xfId="0" applyFont="1" applyFill="1" applyBorder="1" applyAlignment="1">
      <alignment horizontal="centerContinuous" vertical="center"/>
    </xf>
    <xf numFmtId="0" fontId="11" fillId="42" borderId="38" xfId="0" applyFont="1" applyFill="1" applyBorder="1" applyAlignment="1">
      <alignment horizontal="centerContinuous" vertical="center" wrapText="1"/>
    </xf>
    <xf numFmtId="0" fontId="0" fillId="41" borderId="38" xfId="0" applyFont="1" applyFill="1" applyBorder="1" applyAlignment="1">
      <alignment horizontal="centerContinuous" vertical="center" wrapText="1"/>
    </xf>
    <xf numFmtId="0" fontId="11" fillId="42" borderId="43" xfId="0" applyFont="1" applyFill="1" applyBorder="1" applyAlignment="1">
      <alignment horizontal="centerContinuous" vertical="center" wrapText="1"/>
    </xf>
    <xf numFmtId="0" fontId="11" fillId="42" borderId="139" xfId="0" applyFont="1" applyFill="1" applyBorder="1" applyAlignment="1">
      <alignment horizontal="centerContinuous" vertical="center"/>
    </xf>
    <xf numFmtId="0" fontId="11" fillId="42" borderId="45" xfId="0" applyFont="1" applyFill="1" applyBorder="1" applyAlignment="1">
      <alignment horizontal="centerContinuous" vertical="center"/>
    </xf>
    <xf numFmtId="0" fontId="11" fillId="42" borderId="45" xfId="0" applyFont="1" applyFill="1" applyBorder="1" applyAlignment="1">
      <alignment horizontal="centerContinuous" vertical="center" wrapText="1"/>
    </xf>
    <xf numFmtId="0" fontId="0" fillId="41" borderId="45" xfId="0" applyFont="1" applyFill="1" applyBorder="1" applyAlignment="1">
      <alignment horizontal="centerContinuous" vertical="center" wrapText="1"/>
    </xf>
    <xf numFmtId="0" fontId="11" fillId="42" borderId="46" xfId="0" applyFont="1" applyFill="1" applyBorder="1" applyAlignment="1">
      <alignment horizontal="centerContinuous" vertical="center" wrapText="1"/>
    </xf>
    <xf numFmtId="0" fontId="0" fillId="41" borderId="38" xfId="0" applyFont="1" applyFill="1" applyBorder="1" applyAlignment="1">
      <alignment horizontal="centerContinuous" vertical="center"/>
    </xf>
    <xf numFmtId="0" fontId="91" fillId="41" borderId="38" xfId="0" applyFont="1" applyFill="1" applyBorder="1" applyAlignment="1">
      <alignment horizontal="center"/>
    </xf>
    <xf numFmtId="0" fontId="77" fillId="41" borderId="38" xfId="0" applyFont="1" applyFill="1" applyBorder="1" applyAlignment="1">
      <alignment horizontal="center"/>
    </xf>
    <xf numFmtId="0" fontId="77" fillId="41" borderId="38" xfId="0" applyFont="1" applyFill="1" applyBorder="1" applyAlignment="1">
      <alignment horizontal="center"/>
    </xf>
    <xf numFmtId="0" fontId="77" fillId="41" borderId="43" xfId="0" applyFont="1" applyFill="1" applyBorder="1" applyAlignment="1">
      <alignment horizontal="center"/>
    </xf>
    <xf numFmtId="0" fontId="0" fillId="41" borderId="0" xfId="0" applyFill="1" applyAlignment="1">
      <alignment/>
    </xf>
    <xf numFmtId="0" fontId="36" fillId="41" borderId="40" xfId="0" applyFont="1" applyFill="1" applyBorder="1" applyAlignment="1">
      <alignment horizontal="center" vertical="top"/>
    </xf>
    <xf numFmtId="0" fontId="0" fillId="41" borderId="40" xfId="0" applyFill="1" applyBorder="1" applyAlignment="1">
      <alignment horizontal="center" vertical="center"/>
    </xf>
    <xf numFmtId="0" fontId="11" fillId="41" borderId="40" xfId="0" applyFont="1" applyFill="1" applyBorder="1" applyAlignment="1">
      <alignment horizontal="center"/>
    </xf>
    <xf numFmtId="0" fontId="0" fillId="41" borderId="40" xfId="0" applyFill="1" applyBorder="1" applyAlignment="1">
      <alignment horizontal="center"/>
    </xf>
    <xf numFmtId="0" fontId="0" fillId="41" borderId="41" xfId="0" applyFill="1" applyBorder="1" applyAlignment="1">
      <alignment horizontal="center"/>
    </xf>
    <xf numFmtId="0" fontId="36" fillId="41" borderId="38" xfId="0" applyFont="1" applyFill="1" applyBorder="1" applyAlignment="1">
      <alignment horizontal="center"/>
    </xf>
    <xf numFmtId="0" fontId="0" fillId="41" borderId="38" xfId="0" applyFill="1" applyBorder="1" applyAlignment="1">
      <alignment horizontal="center" vertical="center"/>
    </xf>
    <xf numFmtId="0" fontId="11" fillId="41" borderId="38" xfId="0" applyFont="1" applyFill="1" applyBorder="1" applyAlignment="1">
      <alignment horizontal="center"/>
    </xf>
    <xf numFmtId="0" fontId="0" fillId="41" borderId="38" xfId="0" applyFill="1" applyBorder="1" applyAlignment="1">
      <alignment horizontal="center"/>
    </xf>
    <xf numFmtId="0" fontId="0" fillId="41" borderId="43" xfId="0" applyFill="1" applyBorder="1" applyAlignment="1">
      <alignment horizontal="center"/>
    </xf>
    <xf numFmtId="0" fontId="37" fillId="41" borderId="38" xfId="0" applyFont="1" applyFill="1" applyBorder="1" applyAlignment="1">
      <alignment horizontal="center"/>
    </xf>
    <xf numFmtId="0" fontId="77" fillId="41" borderId="38" xfId="0" applyFont="1" applyFill="1" applyBorder="1" applyAlignment="1">
      <alignment horizontal="center" vertical="center"/>
    </xf>
    <xf numFmtId="0" fontId="3" fillId="41" borderId="108" xfId="0" applyFont="1" applyFill="1" applyBorder="1" applyAlignment="1">
      <alignment horizontal="center"/>
    </xf>
    <xf numFmtId="0" fontId="3" fillId="41" borderId="43" xfId="0" applyFont="1" applyFill="1" applyBorder="1" applyAlignment="1">
      <alignment horizontal="center"/>
    </xf>
    <xf numFmtId="0" fontId="0" fillId="41" borderId="45" xfId="0" applyFill="1" applyBorder="1" applyAlignment="1">
      <alignment horizontal="center" vertical="center"/>
    </xf>
    <xf numFmtId="0" fontId="13" fillId="41" borderId="0" xfId="0" applyFont="1" applyFill="1" applyBorder="1" applyAlignment="1">
      <alignment horizontal="centerContinuous" vertical="center"/>
    </xf>
    <xf numFmtId="0" fontId="0" fillId="41" borderId="0" xfId="0" applyFont="1" applyFill="1" applyAlignment="1">
      <alignment horizontal="centerContinuous" vertical="center"/>
    </xf>
    <xf numFmtId="0" fontId="4" fillId="41" borderId="0" xfId="0" applyFont="1" applyFill="1" applyBorder="1" applyAlignment="1">
      <alignment horizontal="centerContinuous" vertical="center"/>
    </xf>
    <xf numFmtId="0" fontId="9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1" fillId="42" borderId="108" xfId="0" applyFont="1" applyFill="1" applyBorder="1" applyAlignment="1">
      <alignment horizontal="center" vertical="center"/>
    </xf>
    <xf numFmtId="0" fontId="11" fillId="42" borderId="34" xfId="0" applyFont="1" applyFill="1" applyBorder="1" applyAlignment="1">
      <alignment horizontal="center" vertical="center"/>
    </xf>
    <xf numFmtId="0" fontId="11" fillId="42" borderId="140" xfId="0" applyFont="1" applyFill="1" applyBorder="1" applyAlignment="1">
      <alignment horizontal="center" vertical="center"/>
    </xf>
    <xf numFmtId="0" fontId="11" fillId="42" borderId="14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172" fontId="7" fillId="0" borderId="0" xfId="0" applyNumberFormat="1" applyFont="1" applyFill="1" applyBorder="1" applyAlignment="1">
      <alignment horizontal="center" vertical="center" wrapText="1"/>
    </xf>
    <xf numFmtId="0" fontId="6" fillId="34" borderId="142" xfId="0" applyFont="1" applyFill="1" applyBorder="1" applyAlignment="1">
      <alignment horizontal="center" vertical="center" wrapText="1"/>
    </xf>
    <xf numFmtId="0" fontId="6" fillId="34" borderId="143" xfId="0" applyFont="1" applyFill="1" applyBorder="1" applyAlignment="1">
      <alignment horizontal="center" vertical="center" wrapText="1"/>
    </xf>
    <xf numFmtId="0" fontId="87" fillId="0" borderId="133" xfId="0" applyFont="1" applyBorder="1" applyAlignment="1">
      <alignment horizontal="left" vertical="center" wrapText="1"/>
    </xf>
    <xf numFmtId="0" fontId="0" fillId="0" borderId="144" xfId="0" applyBorder="1" applyAlignment="1">
      <alignment horizontal="left" vertical="center" wrapText="1"/>
    </xf>
    <xf numFmtId="0" fontId="87" fillId="0" borderId="111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33" fillId="0" borderId="0" xfId="0" applyFont="1" applyBorder="1" applyAlignment="1">
      <alignment horizontal="justify" wrapText="1"/>
    </xf>
    <xf numFmtId="0" fontId="93" fillId="0" borderId="68" xfId="0" applyFont="1" applyFill="1" applyBorder="1" applyAlignment="1">
      <alignment horizontal="center" vertical="center" wrapText="1"/>
    </xf>
    <xf numFmtId="0" fontId="91" fillId="0" borderId="69" xfId="0" applyFont="1" applyBorder="1" applyAlignment="1">
      <alignment vertical="center" wrapText="1"/>
    </xf>
    <xf numFmtId="0" fontId="91" fillId="0" borderId="70" xfId="0" applyFont="1" applyBorder="1" applyAlignment="1">
      <alignment vertical="center" wrapText="1"/>
    </xf>
    <xf numFmtId="0" fontId="87" fillId="0" borderId="145" xfId="0" applyFont="1" applyFill="1" applyBorder="1" applyAlignment="1">
      <alignment horizontal="center" vertical="center" wrapText="1"/>
    </xf>
    <xf numFmtId="0" fontId="98" fillId="0" borderId="146" xfId="0" applyFont="1" applyBorder="1" applyAlignment="1">
      <alignment horizontal="center" vertical="center" wrapText="1"/>
    </xf>
    <xf numFmtId="0" fontId="98" fillId="0" borderId="147" xfId="0" applyFont="1" applyBorder="1" applyAlignment="1">
      <alignment horizontal="center" vertical="center" wrapText="1"/>
    </xf>
    <xf numFmtId="0" fontId="87" fillId="0" borderId="148" xfId="0" applyFont="1" applyFill="1" applyBorder="1" applyAlignment="1">
      <alignment horizontal="center" vertical="center" wrapText="1"/>
    </xf>
    <xf numFmtId="0" fontId="98" fillId="0" borderId="149" xfId="0" applyFont="1" applyBorder="1" applyAlignment="1">
      <alignment horizontal="center" vertical="center" wrapText="1"/>
    </xf>
    <xf numFmtId="0" fontId="98" fillId="0" borderId="150" xfId="0" applyFont="1" applyBorder="1" applyAlignment="1">
      <alignment horizontal="center" vertical="center" wrapText="1"/>
    </xf>
    <xf numFmtId="0" fontId="35" fillId="43" borderId="47" xfId="0" applyFont="1" applyFill="1" applyBorder="1" applyAlignment="1">
      <alignment horizontal="center"/>
    </xf>
    <xf numFmtId="0" fontId="35" fillId="43" borderId="31" xfId="0" applyFont="1" applyFill="1" applyBorder="1" applyAlignment="1">
      <alignment horizontal="center"/>
    </xf>
    <xf numFmtId="0" fontId="35" fillId="43" borderId="151" xfId="0" applyFont="1" applyFill="1" applyBorder="1" applyAlignment="1">
      <alignment horizontal="center"/>
    </xf>
    <xf numFmtId="0" fontId="101" fillId="0" borderId="0" xfId="0" applyFont="1" applyAlignment="1">
      <alignment horizontal="center" vertical="center" wrapText="1"/>
    </xf>
    <xf numFmtId="0" fontId="102" fillId="0" borderId="95" xfId="0" applyFont="1" applyBorder="1" applyAlignment="1">
      <alignment horizontal="center" vertical="center" wrapText="1"/>
    </xf>
    <xf numFmtId="0" fontId="35" fillId="43" borderId="152" xfId="0" applyFont="1" applyFill="1" applyBorder="1" applyAlignment="1">
      <alignment horizontal="center"/>
    </xf>
    <xf numFmtId="0" fontId="35" fillId="43" borderId="153" xfId="0" applyFont="1" applyFill="1" applyBorder="1" applyAlignment="1">
      <alignment horizontal="center"/>
    </xf>
    <xf numFmtId="0" fontId="35" fillId="43" borderId="132" xfId="0" applyFont="1" applyFill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35" fillId="43" borderId="154" xfId="0" applyFont="1" applyFill="1" applyBorder="1" applyAlignment="1">
      <alignment horizontal="center" vertical="top"/>
    </xf>
    <xf numFmtId="0" fontId="35" fillId="43" borderId="146" xfId="0" applyFont="1" applyFill="1" applyBorder="1" applyAlignment="1">
      <alignment horizontal="center" vertical="top"/>
    </xf>
    <xf numFmtId="0" fontId="35" fillId="43" borderId="67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/>
    </xf>
    <xf numFmtId="0" fontId="93" fillId="0" borderId="47" xfId="0" applyFont="1" applyFill="1" applyBorder="1" applyAlignment="1">
      <alignment horizontal="left" wrapText="1"/>
    </xf>
    <xf numFmtId="0" fontId="93" fillId="0" borderId="31" xfId="0" applyFont="1" applyFill="1" applyBorder="1" applyAlignment="1">
      <alignment horizontal="left" wrapText="1"/>
    </xf>
    <xf numFmtId="0" fontId="93" fillId="0" borderId="151" xfId="0" applyFont="1" applyFill="1" applyBorder="1" applyAlignment="1">
      <alignment horizontal="left" wrapText="1"/>
    </xf>
    <xf numFmtId="0" fontId="77" fillId="0" borderId="0" xfId="0" applyFont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88" fillId="38" borderId="155" xfId="0" applyFont="1" applyFill="1" applyBorder="1" applyAlignment="1">
      <alignment horizontal="center" vertical="center" wrapText="1"/>
    </xf>
    <xf numFmtId="0" fontId="88" fillId="38" borderId="156" xfId="0" applyFont="1" applyFill="1" applyBorder="1" applyAlignment="1">
      <alignment horizontal="center" vertical="center" wrapText="1"/>
    </xf>
    <xf numFmtId="0" fontId="88" fillId="38" borderId="157" xfId="0" applyFont="1" applyFill="1" applyBorder="1" applyAlignment="1">
      <alignment horizontal="center" vertical="center" wrapText="1"/>
    </xf>
    <xf numFmtId="0" fontId="88" fillId="38" borderId="64" xfId="0" applyFont="1" applyFill="1" applyBorder="1" applyAlignment="1">
      <alignment horizontal="center" vertical="center"/>
    </xf>
    <xf numFmtId="0" fontId="88" fillId="38" borderId="65" xfId="0" applyFont="1" applyFill="1" applyBorder="1" applyAlignment="1">
      <alignment horizontal="center" vertical="center"/>
    </xf>
    <xf numFmtId="0" fontId="88" fillId="38" borderId="158" xfId="0" applyFont="1" applyFill="1" applyBorder="1" applyAlignment="1">
      <alignment horizontal="center" vertical="center"/>
    </xf>
    <xf numFmtId="0" fontId="88" fillId="38" borderId="159" xfId="0" applyFont="1" applyFill="1" applyBorder="1" applyAlignment="1">
      <alignment horizontal="center" vertical="center"/>
    </xf>
    <xf numFmtId="0" fontId="88" fillId="38" borderId="160" xfId="0" applyFont="1" applyFill="1" applyBorder="1" applyAlignment="1">
      <alignment horizontal="center" vertical="center"/>
    </xf>
    <xf numFmtId="0" fontId="88" fillId="38" borderId="161" xfId="0" applyFont="1" applyFill="1" applyBorder="1" applyAlignment="1">
      <alignment horizontal="center" vertical="center"/>
    </xf>
    <xf numFmtId="0" fontId="88" fillId="38" borderId="162" xfId="0" applyFont="1" applyFill="1" applyBorder="1" applyAlignment="1">
      <alignment horizontal="center" vertical="center" wrapText="1"/>
    </xf>
    <xf numFmtId="0" fontId="103" fillId="38" borderId="162" xfId="0" applyFont="1" applyFill="1" applyBorder="1" applyAlignment="1">
      <alignment horizontal="center" vertical="center" wrapText="1"/>
    </xf>
    <xf numFmtId="0" fontId="103" fillId="38" borderId="163" xfId="0" applyFont="1" applyFill="1" applyBorder="1" applyAlignment="1">
      <alignment horizontal="center" vertical="center" wrapText="1"/>
    </xf>
    <xf numFmtId="0" fontId="93" fillId="41" borderId="47" xfId="0" applyFont="1" applyFill="1" applyBorder="1" applyAlignment="1">
      <alignment horizontal="left" wrapText="1"/>
    </xf>
    <xf numFmtId="0" fontId="93" fillId="41" borderId="31" xfId="0" applyFont="1" applyFill="1" applyBorder="1" applyAlignment="1">
      <alignment horizontal="left" wrapText="1"/>
    </xf>
    <xf numFmtId="0" fontId="93" fillId="41" borderId="151" xfId="0" applyFont="1" applyFill="1" applyBorder="1" applyAlignment="1">
      <alignment horizontal="left" wrapText="1"/>
    </xf>
    <xf numFmtId="0" fontId="93" fillId="0" borderId="152" xfId="0" applyFont="1" applyFill="1" applyBorder="1" applyAlignment="1">
      <alignment horizontal="left" wrapText="1"/>
    </xf>
    <xf numFmtId="0" fontId="93" fillId="0" borderId="153" xfId="0" applyFont="1" applyFill="1" applyBorder="1" applyAlignment="1">
      <alignment horizontal="left" wrapText="1"/>
    </xf>
    <xf numFmtId="0" fontId="93" fillId="0" borderId="132" xfId="0" applyFont="1" applyFill="1" applyBorder="1" applyAlignment="1">
      <alignment horizontal="left" wrapText="1"/>
    </xf>
    <xf numFmtId="2" fontId="31" fillId="43" borderId="47" xfId="52" applyNumberFormat="1" applyFont="1" applyFill="1" applyBorder="1" applyAlignment="1">
      <alignment horizontal="center" vertical="center" wrapText="1"/>
      <protection/>
    </xf>
    <xf numFmtId="2" fontId="31" fillId="43" borderId="31" xfId="52" applyNumberFormat="1" applyFont="1" applyFill="1" applyBorder="1" applyAlignment="1">
      <alignment horizontal="center" vertical="center" wrapText="1"/>
      <protection/>
    </xf>
    <xf numFmtId="2" fontId="31" fillId="43" borderId="151" xfId="52" applyNumberFormat="1" applyFont="1" applyFill="1" applyBorder="1" applyAlignment="1">
      <alignment horizontal="center" vertical="center" wrapText="1"/>
      <protection/>
    </xf>
    <xf numFmtId="0" fontId="90" fillId="38" borderId="164" xfId="0" applyFont="1" applyFill="1" applyBorder="1" applyAlignment="1">
      <alignment horizontal="center" vertical="top"/>
    </xf>
    <xf numFmtId="0" fontId="90" fillId="38" borderId="165" xfId="0" applyFont="1" applyFill="1" applyBorder="1" applyAlignment="1">
      <alignment horizontal="center" vertical="top"/>
    </xf>
    <xf numFmtId="0" fontId="90" fillId="38" borderId="166" xfId="0" applyFont="1" applyFill="1" applyBorder="1" applyAlignment="1">
      <alignment horizontal="center" vertical="top"/>
    </xf>
    <xf numFmtId="0" fontId="29" fillId="41" borderId="0" xfId="0" applyFont="1" applyFill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4" fillId="0" borderId="95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13" fillId="0" borderId="69" xfId="0" applyFont="1" applyBorder="1" applyAlignment="1">
      <alignment horizontal="center"/>
    </xf>
    <xf numFmtId="0" fontId="3" fillId="0" borderId="6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33" borderId="167" xfId="0" applyFont="1" applyFill="1" applyBorder="1" applyAlignment="1">
      <alignment horizontal="center" vertical="center"/>
    </xf>
    <xf numFmtId="0" fontId="5" fillId="0" borderId="9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0" fontId="9" fillId="33" borderId="101" xfId="0" applyFont="1" applyFill="1" applyBorder="1" applyAlignment="1">
      <alignment horizontal="right" vertical="center" wrapText="1"/>
    </xf>
    <xf numFmtId="0" fontId="9" fillId="33" borderId="102" xfId="0" applyFont="1" applyFill="1" applyBorder="1" applyAlignment="1">
      <alignment horizontal="right" vertical="center" wrapText="1"/>
    </xf>
    <xf numFmtId="0" fontId="9" fillId="33" borderId="102" xfId="0" applyFont="1" applyFill="1" applyBorder="1" applyAlignment="1">
      <alignment horizontal="left" vertical="center" wrapText="1"/>
    </xf>
    <xf numFmtId="0" fontId="9" fillId="33" borderId="103" xfId="0" applyFont="1" applyFill="1" applyBorder="1" applyAlignment="1">
      <alignment horizontal="left" vertical="center" wrapText="1"/>
    </xf>
    <xf numFmtId="0" fontId="7" fillId="41" borderId="38" xfId="0" applyFont="1" applyFill="1" applyBorder="1" applyAlignment="1">
      <alignment horizontal="center"/>
    </xf>
    <xf numFmtId="0" fontId="7" fillId="41" borderId="108" xfId="0" applyFont="1" applyFill="1" applyBorder="1" applyAlignment="1">
      <alignment horizontal="center"/>
    </xf>
    <xf numFmtId="0" fontId="7" fillId="41" borderId="151" xfId="0" applyFont="1" applyFill="1" applyBorder="1" applyAlignment="1">
      <alignment horizontal="center"/>
    </xf>
    <xf numFmtId="0" fontId="10" fillId="33" borderId="105" xfId="0" applyFont="1" applyFill="1" applyBorder="1" applyAlignment="1">
      <alignment horizontal="center" vertical="center" wrapText="1"/>
    </xf>
    <xf numFmtId="0" fontId="10" fillId="33" borderId="168" xfId="0" applyFont="1" applyFill="1" applyBorder="1" applyAlignment="1">
      <alignment horizontal="center" vertical="center" wrapText="1"/>
    </xf>
    <xf numFmtId="0" fontId="7" fillId="41" borderId="108" xfId="0" applyFont="1" applyFill="1" applyBorder="1" applyAlignment="1">
      <alignment horizontal="center" vertical="center" wrapText="1"/>
    </xf>
    <xf numFmtId="0" fontId="7" fillId="41" borderId="31" xfId="0" applyFont="1" applyFill="1" applyBorder="1" applyAlignment="1">
      <alignment horizontal="center" vertical="center" wrapText="1"/>
    </xf>
    <xf numFmtId="0" fontId="7" fillId="41" borderId="34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top"/>
    </xf>
    <xf numFmtId="0" fontId="0" fillId="0" borderId="151" xfId="0" applyFont="1" applyFill="1" applyBorder="1" applyAlignment="1">
      <alignment horizontal="center" vertical="top"/>
    </xf>
    <xf numFmtId="0" fontId="3" fillId="41" borderId="65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top" wrapText="1"/>
    </xf>
    <xf numFmtId="0" fontId="0" fillId="0" borderId="151" xfId="0" applyFont="1" applyFill="1" applyBorder="1" applyAlignment="1">
      <alignment horizontal="center" vertical="top" wrapText="1"/>
    </xf>
    <xf numFmtId="0" fontId="0" fillId="0" borderId="169" xfId="0" applyFont="1" applyFill="1" applyBorder="1" applyAlignment="1">
      <alignment horizontal="center" vertical="top"/>
    </xf>
    <xf numFmtId="0" fontId="0" fillId="0" borderId="170" xfId="0" applyFont="1" applyFill="1" applyBorder="1" applyAlignment="1">
      <alignment horizontal="center" vertical="top"/>
    </xf>
    <xf numFmtId="0" fontId="10" fillId="33" borderId="171" xfId="0" applyFont="1" applyFill="1" applyBorder="1" applyAlignment="1">
      <alignment wrapText="1"/>
    </xf>
    <xf numFmtId="0" fontId="10" fillId="33" borderId="172" xfId="0" applyFont="1" applyFill="1" applyBorder="1" applyAlignment="1">
      <alignment wrapText="1"/>
    </xf>
    <xf numFmtId="0" fontId="0" fillId="0" borderId="159" xfId="0" applyFont="1" applyFill="1" applyBorder="1" applyAlignment="1">
      <alignment horizontal="center" vertical="top"/>
    </xf>
    <xf numFmtId="0" fontId="0" fillId="0" borderId="173" xfId="0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3" xfId="53"/>
    <cellStyle name="Обычный 3" xfId="54"/>
    <cellStyle name="Обычный 4" xfId="55"/>
    <cellStyle name="Обычный_Лист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</xdr:row>
      <xdr:rowOff>504825</xdr:rowOff>
    </xdr:from>
    <xdr:to>
      <xdr:col>3</xdr:col>
      <xdr:colOff>457200</xdr:colOff>
      <xdr:row>3</xdr:row>
      <xdr:rowOff>200025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666750"/>
          <a:ext cx="2190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19050</xdr:rowOff>
    </xdr:from>
    <xdr:to>
      <xdr:col>1</xdr:col>
      <xdr:colOff>9525</xdr:colOff>
      <xdr:row>1</xdr:row>
      <xdr:rowOff>571500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1952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0</xdr:col>
      <xdr:colOff>2190750</xdr:colOff>
      <xdr:row>1</xdr:row>
      <xdr:rowOff>590550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190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47625</xdr:colOff>
      <xdr:row>1</xdr:row>
      <xdr:rowOff>561975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457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1</xdr:col>
      <xdr:colOff>1838325</xdr:colOff>
      <xdr:row>1</xdr:row>
      <xdr:rowOff>581025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190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104775</xdr:rowOff>
    </xdr:from>
    <xdr:to>
      <xdr:col>2</xdr:col>
      <xdr:colOff>19050</xdr:colOff>
      <xdr:row>1</xdr:row>
      <xdr:rowOff>657225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419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28575</xdr:rowOff>
    </xdr:from>
    <xdr:to>
      <xdr:col>2</xdr:col>
      <xdr:colOff>180975</xdr:colOff>
      <xdr:row>1</xdr:row>
      <xdr:rowOff>581025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9550"/>
          <a:ext cx="2190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20.140625" style="3" customWidth="1"/>
    <col min="2" max="2" width="10.57421875" style="3" customWidth="1"/>
    <col min="3" max="3" width="5.140625" style="3" customWidth="1"/>
    <col min="4" max="4" width="17.8515625" style="3" customWidth="1"/>
    <col min="5" max="5" width="10.28125" style="3" customWidth="1"/>
    <col min="6" max="6" width="7.140625" style="3" customWidth="1"/>
    <col min="7" max="7" width="17.140625" style="3" customWidth="1"/>
    <col min="8" max="8" width="9.8515625" style="3" customWidth="1"/>
    <col min="9" max="9" width="5.140625" style="3" customWidth="1"/>
    <col min="10" max="16384" width="9.140625" style="3" customWidth="1"/>
  </cols>
  <sheetData>
    <row r="1" spans="1:9" ht="12.75">
      <c r="A1" s="1" t="s">
        <v>88</v>
      </c>
      <c r="B1" s="1"/>
      <c r="C1" s="1"/>
      <c r="D1" s="1"/>
      <c r="E1" s="1"/>
      <c r="F1" s="1"/>
      <c r="G1" s="366" t="s">
        <v>623</v>
      </c>
      <c r="H1" s="366"/>
      <c r="I1" s="366"/>
    </row>
    <row r="2" spans="4:9" ht="45.75" customHeight="1">
      <c r="D2" s="4" t="s">
        <v>167</v>
      </c>
      <c r="E2" s="4"/>
      <c r="F2" s="4"/>
      <c r="G2" s="5" t="s">
        <v>517</v>
      </c>
      <c r="H2" s="5"/>
      <c r="I2" s="5"/>
    </row>
    <row r="3" spans="4:9" ht="21.75" customHeight="1">
      <c r="D3" s="6"/>
      <c r="E3" s="6"/>
      <c r="F3" s="6"/>
      <c r="G3" s="7">
        <v>42675</v>
      </c>
      <c r="H3" s="7"/>
      <c r="I3" s="7"/>
    </row>
    <row r="4" spans="4:9" ht="21.75" customHeight="1">
      <c r="D4" s="6"/>
      <c r="E4" s="6"/>
      <c r="F4" s="6"/>
      <c r="G4" s="7"/>
      <c r="H4" s="7"/>
      <c r="I4" s="7"/>
    </row>
    <row r="5" spans="1:9" ht="24" thickBot="1">
      <c r="A5" s="8"/>
      <c r="B5" s="8"/>
      <c r="C5" s="8"/>
      <c r="D5" s="8"/>
      <c r="E5" s="8"/>
      <c r="F5" s="8"/>
      <c r="G5" s="8"/>
      <c r="H5" s="8"/>
      <c r="I5" s="8"/>
    </row>
    <row r="6" spans="1:9" ht="27.75" customHeight="1" thickBot="1">
      <c r="A6" s="179" t="s">
        <v>90</v>
      </c>
      <c r="B6" s="180" t="s">
        <v>91</v>
      </c>
      <c r="C6" s="181" t="s">
        <v>92</v>
      </c>
      <c r="D6" s="181" t="s">
        <v>90</v>
      </c>
      <c r="E6" s="180" t="s">
        <v>91</v>
      </c>
      <c r="F6" s="181" t="s">
        <v>92</v>
      </c>
      <c r="G6" s="181" t="s">
        <v>90</v>
      </c>
      <c r="H6" s="180" t="s">
        <v>91</v>
      </c>
      <c r="I6" s="182" t="s">
        <v>92</v>
      </c>
    </row>
    <row r="7" spans="1:9" ht="14.25" customHeight="1">
      <c r="A7" s="217" t="s">
        <v>93</v>
      </c>
      <c r="B7" s="218" t="s">
        <v>6</v>
      </c>
      <c r="C7" s="219">
        <v>5</v>
      </c>
      <c r="D7" s="220" t="s">
        <v>218</v>
      </c>
      <c r="E7" s="218" t="s">
        <v>3</v>
      </c>
      <c r="F7" s="219">
        <v>4</v>
      </c>
      <c r="G7" s="220" t="s">
        <v>94</v>
      </c>
      <c r="H7" s="218" t="s">
        <v>4</v>
      </c>
      <c r="I7" s="221">
        <v>2</v>
      </c>
    </row>
    <row r="8" spans="1:9" ht="14.25" customHeight="1">
      <c r="A8" s="222" t="s">
        <v>95</v>
      </c>
      <c r="B8" s="223" t="s">
        <v>3</v>
      </c>
      <c r="C8" s="224">
        <v>3</v>
      </c>
      <c r="D8" s="225" t="s">
        <v>498</v>
      </c>
      <c r="E8" s="223" t="s">
        <v>3</v>
      </c>
      <c r="F8" s="224">
        <v>3</v>
      </c>
      <c r="G8" s="226" t="s">
        <v>99</v>
      </c>
      <c r="H8" s="227">
        <v>2</v>
      </c>
      <c r="I8" s="228">
        <v>1</v>
      </c>
    </row>
    <row r="9" spans="1:9" ht="14.25" customHeight="1">
      <c r="A9" s="222" t="s">
        <v>97</v>
      </c>
      <c r="B9" s="223" t="s">
        <v>3</v>
      </c>
      <c r="C9" s="224">
        <v>4</v>
      </c>
      <c r="D9" s="226" t="s">
        <v>96</v>
      </c>
      <c r="E9" s="227" t="s">
        <v>3</v>
      </c>
      <c r="F9" s="224">
        <v>3</v>
      </c>
      <c r="G9" s="226" t="s">
        <v>102</v>
      </c>
      <c r="H9" s="223" t="s">
        <v>3</v>
      </c>
      <c r="I9" s="228">
        <v>5</v>
      </c>
    </row>
    <row r="10" spans="1:9" ht="14.25" customHeight="1">
      <c r="A10" s="222" t="s">
        <v>100</v>
      </c>
      <c r="B10" s="227" t="s">
        <v>4</v>
      </c>
      <c r="C10" s="224">
        <v>3</v>
      </c>
      <c r="D10" s="226" t="s">
        <v>98</v>
      </c>
      <c r="E10" s="227" t="s">
        <v>494</v>
      </c>
      <c r="F10" s="224">
        <v>1</v>
      </c>
      <c r="G10" s="226" t="s">
        <v>105</v>
      </c>
      <c r="H10" s="227" t="s">
        <v>5</v>
      </c>
      <c r="I10" s="228">
        <v>5</v>
      </c>
    </row>
    <row r="11" spans="1:9" ht="14.25" customHeight="1">
      <c r="A11" s="222" t="s">
        <v>103</v>
      </c>
      <c r="B11" s="227" t="s">
        <v>4</v>
      </c>
      <c r="C11" s="224">
        <v>3</v>
      </c>
      <c r="D11" s="226" t="s">
        <v>101</v>
      </c>
      <c r="E11" s="227" t="s">
        <v>2</v>
      </c>
      <c r="F11" s="224">
        <v>5</v>
      </c>
      <c r="G11" s="226" t="s">
        <v>108</v>
      </c>
      <c r="H11" s="227" t="s">
        <v>4</v>
      </c>
      <c r="I11" s="228">
        <v>2</v>
      </c>
    </row>
    <row r="12" spans="1:9" ht="14.25" customHeight="1">
      <c r="A12" s="222" t="s">
        <v>106</v>
      </c>
      <c r="B12" s="223" t="s">
        <v>3</v>
      </c>
      <c r="C12" s="224">
        <v>4</v>
      </c>
      <c r="D12" s="226" t="s">
        <v>104</v>
      </c>
      <c r="E12" s="227" t="s">
        <v>7</v>
      </c>
      <c r="F12" s="224">
        <v>1</v>
      </c>
      <c r="G12" s="226" t="s">
        <v>111</v>
      </c>
      <c r="H12" s="227" t="s">
        <v>494</v>
      </c>
      <c r="I12" s="228">
        <v>1</v>
      </c>
    </row>
    <row r="13" spans="1:9" ht="14.25" customHeight="1">
      <c r="A13" s="222" t="s">
        <v>109</v>
      </c>
      <c r="B13" s="227" t="s">
        <v>3</v>
      </c>
      <c r="C13" s="224">
        <v>3</v>
      </c>
      <c r="D13" s="226" t="s">
        <v>107</v>
      </c>
      <c r="E13" s="227" t="s">
        <v>8</v>
      </c>
      <c r="F13" s="224">
        <v>5</v>
      </c>
      <c r="G13" s="226" t="s">
        <v>114</v>
      </c>
      <c r="H13" s="227" t="s">
        <v>4</v>
      </c>
      <c r="I13" s="228">
        <v>2</v>
      </c>
    </row>
    <row r="14" spans="1:9" ht="14.25" customHeight="1">
      <c r="A14" s="222" t="s">
        <v>112</v>
      </c>
      <c r="B14" s="227" t="s">
        <v>4</v>
      </c>
      <c r="C14" s="224">
        <v>1</v>
      </c>
      <c r="D14" s="226" t="s">
        <v>110</v>
      </c>
      <c r="E14" s="227" t="s">
        <v>4</v>
      </c>
      <c r="F14" s="224">
        <v>4</v>
      </c>
      <c r="G14" s="226" t="s">
        <v>117</v>
      </c>
      <c r="H14" s="227" t="s">
        <v>4</v>
      </c>
      <c r="I14" s="228">
        <v>2</v>
      </c>
    </row>
    <row r="15" spans="1:9" ht="14.25" customHeight="1">
      <c r="A15" s="222" t="s">
        <v>544</v>
      </c>
      <c r="B15" s="227" t="s">
        <v>3</v>
      </c>
      <c r="C15" s="224">
        <v>4</v>
      </c>
      <c r="D15" s="226" t="s">
        <v>113</v>
      </c>
      <c r="E15" s="227" t="s">
        <v>3</v>
      </c>
      <c r="F15" s="224">
        <v>3</v>
      </c>
      <c r="G15" s="229" t="s">
        <v>518</v>
      </c>
      <c r="H15" s="227" t="s">
        <v>3</v>
      </c>
      <c r="I15" s="228">
        <v>4</v>
      </c>
    </row>
    <row r="16" spans="1:9" ht="14.25" customHeight="1">
      <c r="A16" s="222" t="s">
        <v>115</v>
      </c>
      <c r="B16" s="223" t="s">
        <v>3</v>
      </c>
      <c r="C16" s="224">
        <v>4</v>
      </c>
      <c r="D16" s="226" t="s">
        <v>116</v>
      </c>
      <c r="E16" s="227" t="s">
        <v>3</v>
      </c>
      <c r="F16" s="224">
        <v>5</v>
      </c>
      <c r="G16" s="226" t="s">
        <v>120</v>
      </c>
      <c r="H16" s="227" t="s">
        <v>3</v>
      </c>
      <c r="I16" s="228">
        <v>5</v>
      </c>
    </row>
    <row r="17" spans="1:9" ht="14.25" customHeight="1">
      <c r="A17" s="230" t="s">
        <v>499</v>
      </c>
      <c r="B17" s="223" t="s">
        <v>6</v>
      </c>
      <c r="C17" s="224">
        <v>5</v>
      </c>
      <c r="D17" s="226" t="s">
        <v>119</v>
      </c>
      <c r="E17" s="227" t="s">
        <v>3</v>
      </c>
      <c r="F17" s="224">
        <v>4</v>
      </c>
      <c r="G17" s="229" t="s">
        <v>519</v>
      </c>
      <c r="H17" s="227" t="s">
        <v>4</v>
      </c>
      <c r="I17" s="228">
        <v>4</v>
      </c>
    </row>
    <row r="18" spans="1:9" ht="14.25" customHeight="1">
      <c r="A18" s="222" t="s">
        <v>118</v>
      </c>
      <c r="B18" s="227" t="s">
        <v>2</v>
      </c>
      <c r="C18" s="224">
        <v>5</v>
      </c>
      <c r="D18" s="226" t="s">
        <v>122</v>
      </c>
      <c r="E18" s="227" t="s">
        <v>3</v>
      </c>
      <c r="F18" s="224">
        <v>3</v>
      </c>
      <c r="G18" s="226" t="s">
        <v>125</v>
      </c>
      <c r="H18" s="227" t="s">
        <v>4</v>
      </c>
      <c r="I18" s="228">
        <v>2</v>
      </c>
    </row>
    <row r="19" spans="1:9" ht="14.25" customHeight="1">
      <c r="A19" s="222" t="s">
        <v>121</v>
      </c>
      <c r="B19" s="227" t="s">
        <v>5</v>
      </c>
      <c r="C19" s="224">
        <v>5</v>
      </c>
      <c r="D19" s="226" t="s">
        <v>124</v>
      </c>
      <c r="E19" s="227">
        <v>1</v>
      </c>
      <c r="F19" s="224" t="s">
        <v>443</v>
      </c>
      <c r="G19" s="226" t="s">
        <v>128</v>
      </c>
      <c r="H19" s="227" t="s">
        <v>4</v>
      </c>
      <c r="I19" s="228">
        <v>3</v>
      </c>
    </row>
    <row r="20" spans="1:9" ht="14.25" customHeight="1">
      <c r="A20" s="222" t="s">
        <v>123</v>
      </c>
      <c r="B20" s="227" t="s">
        <v>6</v>
      </c>
      <c r="C20" s="224">
        <v>5</v>
      </c>
      <c r="D20" s="226" t="s">
        <v>127</v>
      </c>
      <c r="E20" s="227" t="s">
        <v>4</v>
      </c>
      <c r="F20" s="224">
        <v>3</v>
      </c>
      <c r="G20" s="226" t="s">
        <v>131</v>
      </c>
      <c r="H20" s="227" t="s">
        <v>4</v>
      </c>
      <c r="I20" s="228">
        <v>2</v>
      </c>
    </row>
    <row r="21" spans="1:9" ht="14.25" customHeight="1">
      <c r="A21" s="222" t="s">
        <v>126</v>
      </c>
      <c r="B21" s="227" t="s">
        <v>4</v>
      </c>
      <c r="C21" s="224">
        <v>1</v>
      </c>
      <c r="D21" s="226" t="s">
        <v>130</v>
      </c>
      <c r="E21" s="227" t="s">
        <v>4</v>
      </c>
      <c r="F21" s="224">
        <v>3</v>
      </c>
      <c r="G21" s="226" t="s">
        <v>134</v>
      </c>
      <c r="H21" s="227" t="s">
        <v>3</v>
      </c>
      <c r="I21" s="228">
        <v>2</v>
      </c>
    </row>
    <row r="22" spans="1:9" ht="14.25" customHeight="1">
      <c r="A22" s="222" t="s">
        <v>129</v>
      </c>
      <c r="B22" s="227" t="s">
        <v>3</v>
      </c>
      <c r="C22" s="224">
        <v>2</v>
      </c>
      <c r="D22" s="226" t="s">
        <v>133</v>
      </c>
      <c r="E22" s="227" t="s">
        <v>3</v>
      </c>
      <c r="F22" s="224">
        <v>4</v>
      </c>
      <c r="G22" s="226" t="s">
        <v>136</v>
      </c>
      <c r="H22" s="227" t="s">
        <v>3</v>
      </c>
      <c r="I22" s="228">
        <v>4</v>
      </c>
    </row>
    <row r="23" spans="1:9" ht="14.25" customHeight="1">
      <c r="A23" s="222" t="s">
        <v>132</v>
      </c>
      <c r="B23" s="227" t="s">
        <v>5</v>
      </c>
      <c r="C23" s="224">
        <v>4</v>
      </c>
      <c r="D23" s="226" t="s">
        <v>138</v>
      </c>
      <c r="E23" s="227" t="s">
        <v>2</v>
      </c>
      <c r="F23" s="224">
        <v>5</v>
      </c>
      <c r="G23" s="226" t="s">
        <v>139</v>
      </c>
      <c r="H23" s="223" t="s">
        <v>6</v>
      </c>
      <c r="I23" s="228">
        <v>5</v>
      </c>
    </row>
    <row r="24" spans="1:9" ht="14.25" customHeight="1">
      <c r="A24" s="222" t="s">
        <v>135</v>
      </c>
      <c r="B24" s="227" t="s">
        <v>3</v>
      </c>
      <c r="C24" s="224">
        <v>4</v>
      </c>
      <c r="D24" s="226" t="s">
        <v>141</v>
      </c>
      <c r="E24" s="227" t="s">
        <v>3</v>
      </c>
      <c r="F24" s="224">
        <v>3</v>
      </c>
      <c r="G24" s="226" t="s">
        <v>142</v>
      </c>
      <c r="H24" s="227" t="s">
        <v>3</v>
      </c>
      <c r="I24" s="228">
        <v>5</v>
      </c>
    </row>
    <row r="25" spans="1:9" ht="14.25" customHeight="1">
      <c r="A25" s="222" t="s">
        <v>137</v>
      </c>
      <c r="B25" s="227">
        <v>2</v>
      </c>
      <c r="C25" s="224">
        <v>1</v>
      </c>
      <c r="D25" s="226" t="s">
        <v>144</v>
      </c>
      <c r="E25" s="223" t="s">
        <v>3</v>
      </c>
      <c r="F25" s="224">
        <v>5</v>
      </c>
      <c r="G25" s="226" t="s">
        <v>145</v>
      </c>
      <c r="H25" s="227" t="s">
        <v>3</v>
      </c>
      <c r="I25" s="228">
        <v>3</v>
      </c>
    </row>
    <row r="26" spans="1:9" ht="14.25" customHeight="1">
      <c r="A26" s="222" t="s">
        <v>140</v>
      </c>
      <c r="B26" s="227" t="s">
        <v>4</v>
      </c>
      <c r="C26" s="224">
        <v>2</v>
      </c>
      <c r="D26" s="226" t="s">
        <v>147</v>
      </c>
      <c r="E26" s="227" t="s">
        <v>5</v>
      </c>
      <c r="F26" s="224">
        <v>5</v>
      </c>
      <c r="G26" s="226" t="s">
        <v>148</v>
      </c>
      <c r="H26" s="227" t="s">
        <v>3</v>
      </c>
      <c r="I26" s="228">
        <v>4</v>
      </c>
    </row>
    <row r="27" spans="1:9" ht="14.25" customHeight="1">
      <c r="A27" s="222" t="s">
        <v>143</v>
      </c>
      <c r="B27" s="223" t="s">
        <v>3</v>
      </c>
      <c r="C27" s="224">
        <v>3</v>
      </c>
      <c r="D27" s="226" t="s">
        <v>150</v>
      </c>
      <c r="E27" s="227" t="s">
        <v>3</v>
      </c>
      <c r="F27" s="224">
        <v>5</v>
      </c>
      <c r="G27" s="226" t="s">
        <v>151</v>
      </c>
      <c r="H27" s="227" t="s">
        <v>4</v>
      </c>
      <c r="I27" s="228">
        <v>3</v>
      </c>
    </row>
    <row r="28" spans="1:9" ht="14.25" customHeight="1">
      <c r="A28" s="222" t="s">
        <v>146</v>
      </c>
      <c r="B28" s="227" t="s">
        <v>4</v>
      </c>
      <c r="C28" s="224">
        <v>3</v>
      </c>
      <c r="D28" s="226" t="s">
        <v>153</v>
      </c>
      <c r="E28" s="223" t="s">
        <v>3</v>
      </c>
      <c r="F28" s="224">
        <v>3</v>
      </c>
      <c r="G28" s="226" t="s">
        <v>154</v>
      </c>
      <c r="H28" s="227" t="s">
        <v>4</v>
      </c>
      <c r="I28" s="228">
        <v>1</v>
      </c>
    </row>
    <row r="29" spans="1:9" ht="14.25" customHeight="1">
      <c r="A29" s="222" t="s">
        <v>149</v>
      </c>
      <c r="B29" s="227" t="s">
        <v>4</v>
      </c>
      <c r="C29" s="224">
        <v>2</v>
      </c>
      <c r="D29" s="226" t="s">
        <v>155</v>
      </c>
      <c r="E29" s="227" t="s">
        <v>494</v>
      </c>
      <c r="F29" s="224">
        <v>2</v>
      </c>
      <c r="G29" s="226" t="s">
        <v>156</v>
      </c>
      <c r="H29" s="227">
        <v>2</v>
      </c>
      <c r="I29" s="228">
        <v>2</v>
      </c>
    </row>
    <row r="30" spans="1:9" ht="14.25" customHeight="1">
      <c r="A30" s="222" t="s">
        <v>152</v>
      </c>
      <c r="B30" s="227" t="s">
        <v>494</v>
      </c>
      <c r="C30" s="224">
        <v>2</v>
      </c>
      <c r="D30" s="226" t="s">
        <v>158</v>
      </c>
      <c r="E30" s="227" t="s">
        <v>3</v>
      </c>
      <c r="F30" s="224">
        <v>4</v>
      </c>
      <c r="G30" s="226" t="s">
        <v>161</v>
      </c>
      <c r="H30" s="227" t="s">
        <v>4</v>
      </c>
      <c r="I30" s="228">
        <v>2</v>
      </c>
    </row>
    <row r="31" spans="1:9" ht="14.25" customHeight="1">
      <c r="A31" s="222" t="s">
        <v>500</v>
      </c>
      <c r="B31" s="223" t="s">
        <v>3</v>
      </c>
      <c r="C31" s="224">
        <v>3</v>
      </c>
      <c r="D31" s="226" t="s">
        <v>160</v>
      </c>
      <c r="E31" s="227" t="s">
        <v>4</v>
      </c>
      <c r="F31" s="224">
        <v>4</v>
      </c>
      <c r="G31" s="226" t="s">
        <v>164</v>
      </c>
      <c r="H31" s="227" t="s">
        <v>4</v>
      </c>
      <c r="I31" s="228">
        <v>4</v>
      </c>
    </row>
    <row r="32" spans="1:9" ht="14.25" customHeight="1">
      <c r="A32" s="222" t="s">
        <v>157</v>
      </c>
      <c r="B32" s="227" t="s">
        <v>6</v>
      </c>
      <c r="C32" s="224">
        <v>5</v>
      </c>
      <c r="D32" s="226" t="s">
        <v>163</v>
      </c>
      <c r="E32" s="223" t="s">
        <v>3</v>
      </c>
      <c r="F32" s="224">
        <v>3</v>
      </c>
      <c r="G32" s="226" t="s">
        <v>167</v>
      </c>
      <c r="H32" s="227" t="s">
        <v>9</v>
      </c>
      <c r="I32" s="228" t="s">
        <v>9</v>
      </c>
    </row>
    <row r="33" spans="1:9" ht="14.25" customHeight="1">
      <c r="A33" s="222" t="s">
        <v>159</v>
      </c>
      <c r="B33" s="227" t="s">
        <v>4</v>
      </c>
      <c r="C33" s="224">
        <v>3</v>
      </c>
      <c r="D33" s="226" t="s">
        <v>166</v>
      </c>
      <c r="E33" s="223" t="s">
        <v>7</v>
      </c>
      <c r="F33" s="224" t="s">
        <v>10</v>
      </c>
      <c r="G33" s="226" t="s">
        <v>170</v>
      </c>
      <c r="H33" s="227" t="s">
        <v>4</v>
      </c>
      <c r="I33" s="228">
        <v>3</v>
      </c>
    </row>
    <row r="34" spans="1:9" ht="14.25" customHeight="1">
      <c r="A34" s="222" t="s">
        <v>162</v>
      </c>
      <c r="B34" s="223" t="s">
        <v>3</v>
      </c>
      <c r="C34" s="224">
        <v>4</v>
      </c>
      <c r="D34" s="226" t="s">
        <v>169</v>
      </c>
      <c r="E34" s="227" t="s">
        <v>4</v>
      </c>
      <c r="F34" s="224">
        <v>2</v>
      </c>
      <c r="G34" s="226" t="s">
        <v>173</v>
      </c>
      <c r="H34" s="227" t="s">
        <v>3</v>
      </c>
      <c r="I34" s="228">
        <v>5</v>
      </c>
    </row>
    <row r="35" spans="1:9" ht="14.25" customHeight="1">
      <c r="A35" s="222" t="s">
        <v>165</v>
      </c>
      <c r="B35" s="227" t="s">
        <v>4</v>
      </c>
      <c r="C35" s="224">
        <v>3</v>
      </c>
      <c r="D35" s="226" t="s">
        <v>172</v>
      </c>
      <c r="E35" s="227" t="s">
        <v>4</v>
      </c>
      <c r="F35" s="224">
        <v>3</v>
      </c>
      <c r="G35" s="226" t="s">
        <v>176</v>
      </c>
      <c r="H35" s="227" t="s">
        <v>4</v>
      </c>
      <c r="I35" s="228">
        <v>2</v>
      </c>
    </row>
    <row r="36" spans="1:9" ht="14.25" customHeight="1">
      <c r="A36" s="222" t="s">
        <v>168</v>
      </c>
      <c r="B36" s="223" t="s">
        <v>3</v>
      </c>
      <c r="C36" s="224">
        <v>3</v>
      </c>
      <c r="D36" s="226" t="s">
        <v>175</v>
      </c>
      <c r="E36" s="223" t="s">
        <v>4</v>
      </c>
      <c r="F36" s="224">
        <v>4</v>
      </c>
      <c r="G36" s="226" t="s">
        <v>179</v>
      </c>
      <c r="H36" s="227" t="s">
        <v>4</v>
      </c>
      <c r="I36" s="228">
        <v>3</v>
      </c>
    </row>
    <row r="37" spans="1:9" ht="14.25" customHeight="1">
      <c r="A37" s="222" t="s">
        <v>171</v>
      </c>
      <c r="B37" s="227" t="s">
        <v>6</v>
      </c>
      <c r="C37" s="224">
        <v>5</v>
      </c>
      <c r="D37" s="226" t="s">
        <v>178</v>
      </c>
      <c r="E37" s="227" t="s">
        <v>3</v>
      </c>
      <c r="F37" s="224">
        <v>5</v>
      </c>
      <c r="G37" s="226" t="s">
        <v>182</v>
      </c>
      <c r="H37" s="227" t="s">
        <v>6</v>
      </c>
      <c r="I37" s="228">
        <v>5</v>
      </c>
    </row>
    <row r="38" spans="1:9" ht="14.25" customHeight="1">
      <c r="A38" s="222" t="s">
        <v>174</v>
      </c>
      <c r="B38" s="227" t="s">
        <v>4</v>
      </c>
      <c r="C38" s="224">
        <v>2</v>
      </c>
      <c r="D38" s="226" t="s">
        <v>181</v>
      </c>
      <c r="E38" s="227" t="s">
        <v>8</v>
      </c>
      <c r="F38" s="224">
        <v>5</v>
      </c>
      <c r="G38" s="226" t="s">
        <v>185</v>
      </c>
      <c r="H38" s="227" t="s">
        <v>5</v>
      </c>
      <c r="I38" s="228">
        <v>4</v>
      </c>
    </row>
    <row r="39" spans="1:9" ht="14.25" customHeight="1">
      <c r="A39" s="222" t="s">
        <v>177</v>
      </c>
      <c r="B39" s="227" t="s">
        <v>4</v>
      </c>
      <c r="C39" s="224">
        <v>3</v>
      </c>
      <c r="D39" s="226" t="s">
        <v>184</v>
      </c>
      <c r="E39" s="227" t="s">
        <v>6</v>
      </c>
      <c r="F39" s="224">
        <v>5</v>
      </c>
      <c r="G39" s="226" t="s">
        <v>188</v>
      </c>
      <c r="H39" s="227" t="s">
        <v>3</v>
      </c>
      <c r="I39" s="228">
        <v>5</v>
      </c>
    </row>
    <row r="40" spans="1:9" ht="14.25" customHeight="1">
      <c r="A40" s="222" t="s">
        <v>183</v>
      </c>
      <c r="B40" s="227" t="s">
        <v>3</v>
      </c>
      <c r="C40" s="224">
        <v>4</v>
      </c>
      <c r="D40" s="226" t="s">
        <v>187</v>
      </c>
      <c r="E40" s="223" t="s">
        <v>4</v>
      </c>
      <c r="F40" s="224">
        <v>3</v>
      </c>
      <c r="G40" s="226" t="s">
        <v>191</v>
      </c>
      <c r="H40" s="227" t="s">
        <v>4</v>
      </c>
      <c r="I40" s="228">
        <v>3</v>
      </c>
    </row>
    <row r="41" spans="1:9" ht="14.25" customHeight="1">
      <c r="A41" s="222" t="s">
        <v>180</v>
      </c>
      <c r="B41" s="227" t="s">
        <v>4</v>
      </c>
      <c r="C41" s="224">
        <v>3</v>
      </c>
      <c r="D41" s="226" t="s">
        <v>190</v>
      </c>
      <c r="E41" s="227" t="s">
        <v>4</v>
      </c>
      <c r="F41" s="224">
        <v>3</v>
      </c>
      <c r="G41" s="226" t="s">
        <v>194</v>
      </c>
      <c r="H41" s="227" t="s">
        <v>4</v>
      </c>
      <c r="I41" s="228">
        <v>3</v>
      </c>
    </row>
    <row r="42" spans="1:9" ht="14.25" customHeight="1">
      <c r="A42" s="222" t="s">
        <v>186</v>
      </c>
      <c r="B42" s="227" t="s">
        <v>4</v>
      </c>
      <c r="C42" s="224">
        <v>2</v>
      </c>
      <c r="D42" s="226" t="s">
        <v>193</v>
      </c>
      <c r="E42" s="227">
        <v>2</v>
      </c>
      <c r="F42" s="224">
        <v>1</v>
      </c>
      <c r="G42" s="226" t="s">
        <v>197</v>
      </c>
      <c r="H42" s="227" t="s">
        <v>4</v>
      </c>
      <c r="I42" s="228">
        <v>3</v>
      </c>
    </row>
    <row r="43" spans="1:9" ht="14.25" customHeight="1">
      <c r="A43" s="222" t="s">
        <v>189</v>
      </c>
      <c r="B43" s="227" t="s">
        <v>4</v>
      </c>
      <c r="C43" s="224">
        <v>3</v>
      </c>
      <c r="D43" s="226" t="s">
        <v>196</v>
      </c>
      <c r="E43" s="227" t="s">
        <v>4</v>
      </c>
      <c r="F43" s="224">
        <v>3</v>
      </c>
      <c r="G43" s="226" t="s">
        <v>199</v>
      </c>
      <c r="H43" s="227" t="s">
        <v>3</v>
      </c>
      <c r="I43" s="228">
        <v>3</v>
      </c>
    </row>
    <row r="44" spans="1:9" ht="14.25" customHeight="1">
      <c r="A44" s="222" t="s">
        <v>192</v>
      </c>
      <c r="B44" s="227">
        <v>2</v>
      </c>
      <c r="C44" s="224">
        <v>1</v>
      </c>
      <c r="D44" s="226" t="s">
        <v>198</v>
      </c>
      <c r="E44" s="227" t="s">
        <v>3</v>
      </c>
      <c r="F44" s="224">
        <v>4</v>
      </c>
      <c r="G44" s="226" t="s">
        <v>202</v>
      </c>
      <c r="H44" s="227" t="s">
        <v>3</v>
      </c>
      <c r="I44" s="228">
        <v>5</v>
      </c>
    </row>
    <row r="45" spans="1:9" ht="14.25" customHeight="1">
      <c r="A45" s="222" t="s">
        <v>195</v>
      </c>
      <c r="B45" s="223" t="s">
        <v>3</v>
      </c>
      <c r="C45" s="224">
        <v>4</v>
      </c>
      <c r="D45" s="226" t="s">
        <v>201</v>
      </c>
      <c r="E45" s="227" t="s">
        <v>4</v>
      </c>
      <c r="F45" s="224">
        <v>2</v>
      </c>
      <c r="G45" s="226" t="s">
        <v>205</v>
      </c>
      <c r="H45" s="223" t="s">
        <v>3</v>
      </c>
      <c r="I45" s="228">
        <v>3</v>
      </c>
    </row>
    <row r="46" spans="1:9" ht="14.25" customHeight="1">
      <c r="A46" s="222" t="s">
        <v>200</v>
      </c>
      <c r="B46" s="227" t="s">
        <v>4</v>
      </c>
      <c r="C46" s="224">
        <v>4</v>
      </c>
      <c r="D46" s="226" t="s">
        <v>204</v>
      </c>
      <c r="E46" s="227" t="s">
        <v>4</v>
      </c>
      <c r="F46" s="224">
        <v>3</v>
      </c>
      <c r="G46" s="226" t="s">
        <v>208</v>
      </c>
      <c r="H46" s="227" t="s">
        <v>3</v>
      </c>
      <c r="I46" s="228">
        <v>3</v>
      </c>
    </row>
    <row r="47" spans="1:9" ht="14.25" customHeight="1">
      <c r="A47" s="222" t="s">
        <v>203</v>
      </c>
      <c r="B47" s="227" t="s">
        <v>4</v>
      </c>
      <c r="C47" s="224">
        <v>3</v>
      </c>
      <c r="D47" s="226" t="s">
        <v>207</v>
      </c>
      <c r="E47" s="227" t="s">
        <v>3</v>
      </c>
      <c r="F47" s="224">
        <v>3</v>
      </c>
      <c r="G47" s="226" t="s">
        <v>211</v>
      </c>
      <c r="H47" s="227" t="s">
        <v>3</v>
      </c>
      <c r="I47" s="228">
        <v>3</v>
      </c>
    </row>
    <row r="48" spans="1:9" ht="14.25" customHeight="1">
      <c r="A48" s="222" t="s">
        <v>206</v>
      </c>
      <c r="B48" s="227" t="s">
        <v>3</v>
      </c>
      <c r="C48" s="224">
        <v>3</v>
      </c>
      <c r="D48" s="226" t="s">
        <v>210</v>
      </c>
      <c r="E48" s="227" t="s">
        <v>8</v>
      </c>
      <c r="F48" s="224">
        <v>5</v>
      </c>
      <c r="G48" s="226" t="s">
        <v>214</v>
      </c>
      <c r="H48" s="227" t="s">
        <v>2</v>
      </c>
      <c r="I48" s="228">
        <v>5</v>
      </c>
    </row>
    <row r="49" spans="1:9" ht="12.75" customHeight="1">
      <c r="A49" s="222" t="s">
        <v>209</v>
      </c>
      <c r="B49" s="227" t="s">
        <v>2</v>
      </c>
      <c r="C49" s="224">
        <v>5</v>
      </c>
      <c r="D49" s="226" t="s">
        <v>213</v>
      </c>
      <c r="E49" s="223" t="s">
        <v>5</v>
      </c>
      <c r="F49" s="224">
        <v>5</v>
      </c>
      <c r="G49" s="226" t="s">
        <v>217</v>
      </c>
      <c r="H49" s="227" t="s">
        <v>6</v>
      </c>
      <c r="I49" s="228">
        <v>5</v>
      </c>
    </row>
    <row r="50" spans="1:9" ht="12.75" customHeight="1">
      <c r="A50" s="222" t="s">
        <v>212</v>
      </c>
      <c r="B50" s="227" t="s">
        <v>4</v>
      </c>
      <c r="C50" s="224">
        <v>2</v>
      </c>
      <c r="D50" s="226" t="s">
        <v>216</v>
      </c>
      <c r="E50" s="227" t="s">
        <v>3</v>
      </c>
      <c r="F50" s="224">
        <v>3</v>
      </c>
      <c r="G50" s="229" t="s">
        <v>520</v>
      </c>
      <c r="H50" s="227" t="s">
        <v>3</v>
      </c>
      <c r="I50" s="228">
        <v>4</v>
      </c>
    </row>
    <row r="51" spans="1:9" ht="13.5" thickBot="1">
      <c r="A51" s="231" t="s">
        <v>215</v>
      </c>
      <c r="B51" s="232" t="s">
        <v>4</v>
      </c>
      <c r="C51" s="233">
        <v>2</v>
      </c>
      <c r="D51" s="234" t="s">
        <v>219</v>
      </c>
      <c r="E51" s="232" t="s">
        <v>4</v>
      </c>
      <c r="F51" s="233">
        <v>2</v>
      </c>
      <c r="G51" s="234" t="s">
        <v>220</v>
      </c>
      <c r="H51" s="232">
        <v>2</v>
      </c>
      <c r="I51" s="235">
        <v>2</v>
      </c>
    </row>
    <row r="52" spans="4:9" ht="12.75">
      <c r="D52" s="10"/>
      <c r="E52" s="10"/>
      <c r="F52" s="10"/>
      <c r="G52" s="5"/>
      <c r="H52" s="5"/>
      <c r="I52" s="5"/>
    </row>
    <row r="53" spans="1:8" ht="15.75">
      <c r="A53" s="313" t="s">
        <v>223</v>
      </c>
      <c r="B53" s="313"/>
      <c r="C53" s="313"/>
      <c r="D53" s="313"/>
      <c r="E53" s="313"/>
      <c r="F53" s="313"/>
      <c r="G53" s="313"/>
      <c r="H53" s="313"/>
    </row>
    <row r="54" spans="1:8" ht="12.75">
      <c r="A54" s="314" t="s">
        <v>224</v>
      </c>
      <c r="B54" s="315" t="s">
        <v>225</v>
      </c>
      <c r="C54" s="316" t="s">
        <v>443</v>
      </c>
      <c r="D54" s="316">
        <v>1</v>
      </c>
      <c r="E54" s="316">
        <v>2</v>
      </c>
      <c r="F54" s="316">
        <v>3</v>
      </c>
      <c r="G54" s="316">
        <v>4</v>
      </c>
      <c r="H54" s="316">
        <v>5</v>
      </c>
    </row>
    <row r="55" spans="1:8" ht="12.75">
      <c r="A55" s="317">
        <v>0.5</v>
      </c>
      <c r="B55" s="317"/>
      <c r="C55" s="324">
        <v>330</v>
      </c>
      <c r="D55" s="324">
        <v>350</v>
      </c>
      <c r="E55" s="324">
        <v>452.53</v>
      </c>
      <c r="F55" s="324">
        <v>498.54999999999995</v>
      </c>
      <c r="G55" s="324">
        <v>590.5899999999999</v>
      </c>
      <c r="H55" s="324">
        <v>805.3499999999999</v>
      </c>
    </row>
    <row r="56" spans="1:8" ht="12.75">
      <c r="A56" s="318">
        <v>1</v>
      </c>
      <c r="B56" s="318"/>
      <c r="C56" s="324">
        <v>330</v>
      </c>
      <c r="D56" s="324">
        <v>350</v>
      </c>
      <c r="E56" s="324">
        <v>513.89</v>
      </c>
      <c r="F56" s="324">
        <v>590.5899999999999</v>
      </c>
      <c r="G56" s="324">
        <v>705.64</v>
      </c>
      <c r="H56" s="324">
        <v>958.75</v>
      </c>
    </row>
    <row r="57" spans="1:8" ht="12.75">
      <c r="A57" s="318">
        <v>2</v>
      </c>
      <c r="B57" s="318"/>
      <c r="C57" s="324">
        <v>383.5</v>
      </c>
      <c r="D57" s="324">
        <v>467.86999999999995</v>
      </c>
      <c r="E57" s="324">
        <v>575.25</v>
      </c>
      <c r="F57" s="324">
        <v>682.63</v>
      </c>
      <c r="G57" s="324">
        <v>820.6899999999999</v>
      </c>
      <c r="H57" s="324">
        <v>1112.1499999999999</v>
      </c>
    </row>
    <row r="58" spans="1:8" ht="12.75">
      <c r="A58" s="318">
        <v>3</v>
      </c>
      <c r="B58" s="318"/>
      <c r="C58" s="324">
        <v>414.17999999999995</v>
      </c>
      <c r="D58" s="324">
        <v>513.89</v>
      </c>
      <c r="E58" s="324">
        <v>636.61</v>
      </c>
      <c r="F58" s="324">
        <v>774.67</v>
      </c>
      <c r="G58" s="324">
        <v>935.7399999999999</v>
      </c>
      <c r="H58" s="324">
        <v>1265.55</v>
      </c>
    </row>
    <row r="59" spans="1:8" ht="12.75">
      <c r="A59" s="318">
        <v>4</v>
      </c>
      <c r="B59" s="318"/>
      <c r="C59" s="324">
        <v>444.85999999999996</v>
      </c>
      <c r="D59" s="324">
        <v>559.91</v>
      </c>
      <c r="E59" s="324">
        <v>697.9699999999999</v>
      </c>
      <c r="F59" s="324">
        <v>866.7099999999999</v>
      </c>
      <c r="G59" s="324">
        <v>1050.79</v>
      </c>
      <c r="H59" s="324">
        <v>1418.9499999999998</v>
      </c>
    </row>
    <row r="60" spans="1:8" ht="12.75">
      <c r="A60" s="318">
        <v>5</v>
      </c>
      <c r="B60" s="318"/>
      <c r="C60" s="324">
        <v>475.53999999999996</v>
      </c>
      <c r="D60" s="324">
        <v>605.93</v>
      </c>
      <c r="E60" s="324">
        <v>759.3299999999999</v>
      </c>
      <c r="F60" s="324">
        <v>958.75</v>
      </c>
      <c r="G60" s="324">
        <v>1165.84</v>
      </c>
      <c r="H60" s="324">
        <v>1572.35</v>
      </c>
    </row>
    <row r="61" spans="1:8" ht="12.75">
      <c r="A61" s="318">
        <v>6</v>
      </c>
      <c r="B61" s="318"/>
      <c r="C61" s="324">
        <v>513.89</v>
      </c>
      <c r="D61" s="324">
        <v>659.62</v>
      </c>
      <c r="E61" s="324">
        <v>828.3599999999999</v>
      </c>
      <c r="F61" s="324">
        <v>1062.2949999999998</v>
      </c>
      <c r="G61" s="324">
        <v>1296.23</v>
      </c>
      <c r="H61" s="324">
        <v>1741.09</v>
      </c>
    </row>
    <row r="62" spans="1:8" ht="12.75">
      <c r="A62" s="318">
        <v>7</v>
      </c>
      <c r="B62" s="318"/>
      <c r="C62" s="324">
        <v>552.24</v>
      </c>
      <c r="D62" s="324">
        <v>713.31</v>
      </c>
      <c r="E62" s="324">
        <v>897.39</v>
      </c>
      <c r="F62" s="324">
        <v>1165.84</v>
      </c>
      <c r="G62" s="324">
        <v>1426.62</v>
      </c>
      <c r="H62" s="324">
        <v>1909.83</v>
      </c>
    </row>
    <row r="63" spans="1:8" ht="12.75">
      <c r="A63" s="318">
        <v>8</v>
      </c>
      <c r="B63" s="318"/>
      <c r="C63" s="324">
        <v>590.5899999999999</v>
      </c>
      <c r="D63" s="324">
        <v>767</v>
      </c>
      <c r="E63" s="324">
        <v>966.42</v>
      </c>
      <c r="F63" s="324">
        <v>1269.385</v>
      </c>
      <c r="G63" s="324">
        <v>1557.01</v>
      </c>
      <c r="H63" s="324">
        <v>2078.5699999999997</v>
      </c>
    </row>
    <row r="64" spans="1:8" ht="12.75">
      <c r="A64" s="318">
        <v>9</v>
      </c>
      <c r="B64" s="318"/>
      <c r="C64" s="324">
        <v>628.9399999999999</v>
      </c>
      <c r="D64" s="324">
        <v>820.6899999999999</v>
      </c>
      <c r="E64" s="324">
        <v>1035.45</v>
      </c>
      <c r="F64" s="324">
        <v>1372.9299999999998</v>
      </c>
      <c r="G64" s="324">
        <v>1687.3999999999999</v>
      </c>
      <c r="H64" s="324">
        <v>2247.31</v>
      </c>
    </row>
    <row r="65" spans="1:8" ht="12.75">
      <c r="A65" s="319">
        <v>10</v>
      </c>
      <c r="B65" s="319"/>
      <c r="C65" s="324">
        <v>667.29</v>
      </c>
      <c r="D65" s="324">
        <v>874.38</v>
      </c>
      <c r="E65" s="324">
        <v>1104.48</v>
      </c>
      <c r="F65" s="324">
        <v>1476.475</v>
      </c>
      <c r="G65" s="324">
        <v>1817.79</v>
      </c>
      <c r="H65" s="324">
        <v>2416.0499999999997</v>
      </c>
    </row>
    <row r="66" spans="1:8" ht="12.75">
      <c r="A66" s="320" t="s">
        <v>226</v>
      </c>
      <c r="B66" s="320"/>
      <c r="C66" s="324">
        <v>38.35</v>
      </c>
      <c r="D66" s="324">
        <v>53.69</v>
      </c>
      <c r="E66" s="324">
        <v>69.03</v>
      </c>
      <c r="F66" s="324">
        <v>103.54499999999999</v>
      </c>
      <c r="G66" s="324">
        <v>130.39</v>
      </c>
      <c r="H66" s="324">
        <v>168.73999999999998</v>
      </c>
    </row>
    <row r="67" spans="1:8" ht="12.75">
      <c r="A67" s="319">
        <v>30</v>
      </c>
      <c r="B67" s="319"/>
      <c r="C67" s="324">
        <v>1434.29</v>
      </c>
      <c r="D67" s="324">
        <v>1948.1799999999998</v>
      </c>
      <c r="E67" s="324">
        <v>2485.08</v>
      </c>
      <c r="F67" s="324">
        <v>3547.375</v>
      </c>
      <c r="G67" s="324">
        <v>4425.59</v>
      </c>
      <c r="H67" s="324">
        <v>5790.849999999999</v>
      </c>
    </row>
    <row r="68" spans="1:8" ht="12.75">
      <c r="A68" s="321" t="s">
        <v>227</v>
      </c>
      <c r="B68" s="321"/>
      <c r="C68" s="324">
        <v>38.35</v>
      </c>
      <c r="D68" s="324">
        <v>53.69</v>
      </c>
      <c r="E68" s="324">
        <v>69.03</v>
      </c>
      <c r="F68" s="324">
        <v>103.54499999999999</v>
      </c>
      <c r="G68" s="324">
        <v>130.39</v>
      </c>
      <c r="H68" s="324">
        <v>168.73999999999998</v>
      </c>
    </row>
    <row r="69" spans="1:8" ht="12.75">
      <c r="A69" s="318">
        <v>100</v>
      </c>
      <c r="B69" s="318"/>
      <c r="C69" s="324">
        <v>4118.79</v>
      </c>
      <c r="D69" s="324">
        <v>5706.48</v>
      </c>
      <c r="E69" s="324">
        <v>7317.179999999999</v>
      </c>
      <c r="F69" s="324">
        <v>10795.525</v>
      </c>
      <c r="G69" s="324">
        <v>13552.89</v>
      </c>
      <c r="H69" s="324">
        <v>17602.649999999998</v>
      </c>
    </row>
    <row r="70" spans="1:8" ht="39" thickBot="1">
      <c r="A70" s="311" t="s">
        <v>228</v>
      </c>
      <c r="B70" s="126"/>
      <c r="C70" s="126"/>
      <c r="D70" s="126"/>
      <c r="E70" s="126"/>
      <c r="F70" s="126"/>
      <c r="G70" s="126"/>
      <c r="H70" s="312"/>
    </row>
  </sheetData>
  <sheetProtection selectLockedCells="1" selectUnlockedCells="1"/>
  <mergeCells count="1">
    <mergeCell ref="G1:I1"/>
  </mergeCells>
  <printOptions/>
  <pageMargins left="0.5905511811023623" right="0" top="0" bottom="0" header="0.5118110236220472" footer="0.5118110236220472"/>
  <pageSetup fitToWidth="0" fitToHeight="1" horizontalDpi="300" verticalDpi="3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PageLayoutView="0" workbookViewId="0" topLeftCell="A31">
      <selection activeCell="J24" sqref="J24"/>
    </sheetView>
  </sheetViews>
  <sheetFormatPr defaultColWidth="9.140625" defaultRowHeight="12.75"/>
  <cols>
    <col min="1" max="1" width="30.00390625" style="3" customWidth="1"/>
    <col min="2" max="2" width="7.421875" style="3" customWidth="1"/>
    <col min="3" max="3" width="10.140625" style="3" customWidth="1"/>
    <col min="4" max="4" width="10.28125" style="3" customWidth="1"/>
    <col min="5" max="5" width="10.140625" style="26" customWidth="1"/>
    <col min="6" max="6" width="9.28125" style="3" customWidth="1"/>
    <col min="7" max="7" width="8.140625" style="3" customWidth="1"/>
    <col min="8" max="8" width="10.421875" style="3" customWidth="1"/>
    <col min="9" max="9" width="9.140625" style="3" customWidth="1"/>
    <col min="10" max="10" width="22.7109375" style="3" customWidth="1"/>
    <col min="11" max="11" width="40.421875" style="3" customWidth="1"/>
    <col min="12" max="16384" width="9.140625" style="3" customWidth="1"/>
  </cols>
  <sheetData>
    <row r="1" spans="1:8" ht="14.25" customHeight="1">
      <c r="A1" s="12" t="str">
        <f>'Зоны РФ'!A1</f>
        <v>Приложение № 2 к договору №_____ от "____"____________________201__ г.</v>
      </c>
      <c r="B1" s="12"/>
      <c r="C1" s="12"/>
      <c r="D1" s="12"/>
      <c r="E1" s="12"/>
      <c r="F1" s="372" t="s">
        <v>624</v>
      </c>
      <c r="G1" s="372"/>
      <c r="H1" s="372"/>
    </row>
    <row r="2" spans="2:9" ht="47.25" customHeight="1">
      <c r="B2" s="371" t="str">
        <f>'Зоны РФ'!D2</f>
        <v>Тула</v>
      </c>
      <c r="C2" s="371"/>
      <c r="D2" s="371"/>
      <c r="E2" s="371"/>
      <c r="F2" s="5" t="str">
        <f>'Зоны РФ'!G2</f>
        <v>     ул. Ленина, 13 оф. 1          (4872) 70-13-87, 70-13-89      www.dimex.ws</v>
      </c>
      <c r="G2" s="133"/>
      <c r="H2" s="133"/>
      <c r="I2" s="15"/>
    </row>
    <row r="3" spans="4:9" ht="18" customHeight="1">
      <c r="D3" s="6"/>
      <c r="F3" s="373">
        <f>'Зоны РФ'!G3</f>
        <v>42675</v>
      </c>
      <c r="G3" s="373"/>
      <c r="H3" s="373"/>
      <c r="I3" s="18"/>
    </row>
    <row r="4" spans="1:9" ht="23.25">
      <c r="A4" s="8" t="s">
        <v>490</v>
      </c>
      <c r="B4" s="8"/>
      <c r="C4" s="8"/>
      <c r="D4" s="8"/>
      <c r="E4" s="8"/>
      <c r="F4" s="8"/>
      <c r="G4" s="8"/>
      <c r="H4" s="8" t="s">
        <v>222</v>
      </c>
      <c r="I4" s="8"/>
    </row>
    <row r="5" spans="1:9" ht="23.25">
      <c r="A5" s="9" t="s">
        <v>464</v>
      </c>
      <c r="B5" s="9"/>
      <c r="C5" s="9"/>
      <c r="D5" s="9"/>
      <c r="E5" s="9"/>
      <c r="F5" s="9"/>
      <c r="G5" s="9"/>
      <c r="H5" s="8" t="s">
        <v>222</v>
      </c>
      <c r="I5" s="9"/>
    </row>
    <row r="6" spans="1:10" ht="18.75" customHeight="1">
      <c r="A6" s="313" t="s">
        <v>223</v>
      </c>
      <c r="B6" s="313"/>
      <c r="C6" s="313"/>
      <c r="D6" s="313"/>
      <c r="E6" s="313"/>
      <c r="F6" s="313"/>
      <c r="G6" s="313"/>
      <c r="H6" s="313"/>
      <c r="I6" s="19"/>
      <c r="J6" s="3" t="s">
        <v>654</v>
      </c>
    </row>
    <row r="7" spans="1:8" ht="22.5" customHeight="1">
      <c r="A7" s="314" t="s">
        <v>224</v>
      </c>
      <c r="B7" s="315" t="s">
        <v>225</v>
      </c>
      <c r="C7" s="316" t="s">
        <v>443</v>
      </c>
      <c r="D7" s="316">
        <v>1</v>
      </c>
      <c r="E7" s="316">
        <v>2</v>
      </c>
      <c r="F7" s="316">
        <v>3</v>
      </c>
      <c r="G7" s="316">
        <v>4</v>
      </c>
      <c r="H7" s="316">
        <v>5</v>
      </c>
    </row>
    <row r="8" spans="1:8" ht="13.5" customHeight="1">
      <c r="A8" s="317">
        <v>0.5</v>
      </c>
      <c r="B8" s="317"/>
      <c r="C8" s="324">
        <v>330</v>
      </c>
      <c r="D8" s="324">
        <v>350</v>
      </c>
      <c r="E8" s="324">
        <v>452.53</v>
      </c>
      <c r="F8" s="324">
        <v>498.54999999999995</v>
      </c>
      <c r="G8" s="324">
        <v>590.5899999999999</v>
      </c>
      <c r="H8" s="324">
        <v>805.3499999999999</v>
      </c>
    </row>
    <row r="9" spans="1:8" ht="13.5" customHeight="1">
      <c r="A9" s="318">
        <v>1</v>
      </c>
      <c r="B9" s="318"/>
      <c r="C9" s="324">
        <v>330</v>
      </c>
      <c r="D9" s="324">
        <v>350</v>
      </c>
      <c r="E9" s="324">
        <v>513.89</v>
      </c>
      <c r="F9" s="324">
        <v>590.5899999999999</v>
      </c>
      <c r="G9" s="324">
        <v>705.64</v>
      </c>
      <c r="H9" s="324">
        <v>958.75</v>
      </c>
    </row>
    <row r="10" spans="1:11" ht="13.5" customHeight="1">
      <c r="A10" s="318">
        <v>2</v>
      </c>
      <c r="B10" s="318"/>
      <c r="C10" s="324">
        <v>383.5</v>
      </c>
      <c r="D10" s="324">
        <v>467.86999999999995</v>
      </c>
      <c r="E10" s="324">
        <v>575.25</v>
      </c>
      <c r="F10" s="324">
        <v>682.63</v>
      </c>
      <c r="G10" s="324">
        <v>820.6899999999999</v>
      </c>
      <c r="H10" s="324">
        <v>1112.1499999999999</v>
      </c>
      <c r="K10" s="322" t="s">
        <v>655</v>
      </c>
    </row>
    <row r="11" spans="1:11" ht="13.5" customHeight="1">
      <c r="A11" s="318">
        <v>3</v>
      </c>
      <c r="B11" s="318"/>
      <c r="C11" s="324">
        <v>414.17999999999995</v>
      </c>
      <c r="D11" s="324">
        <v>513.89</v>
      </c>
      <c r="E11" s="324">
        <v>636.61</v>
      </c>
      <c r="F11" s="324">
        <v>774.67</v>
      </c>
      <c r="G11" s="324">
        <v>935.7399999999999</v>
      </c>
      <c r="H11" s="324">
        <v>1265.55</v>
      </c>
      <c r="J11" s="323" t="s">
        <v>224</v>
      </c>
      <c r="K11" s="316" t="s">
        <v>656</v>
      </c>
    </row>
    <row r="12" spans="1:11" ht="13.5" customHeight="1">
      <c r="A12" s="318">
        <v>4</v>
      </c>
      <c r="B12" s="318"/>
      <c r="C12" s="324">
        <v>444.85999999999996</v>
      </c>
      <c r="D12" s="324">
        <v>559.91</v>
      </c>
      <c r="E12" s="324">
        <v>697.9699999999999</v>
      </c>
      <c r="F12" s="324">
        <v>866.7099999999999</v>
      </c>
      <c r="G12" s="324">
        <v>1050.79</v>
      </c>
      <c r="H12" s="324">
        <v>1418.9499999999998</v>
      </c>
      <c r="J12" s="340">
        <v>1</v>
      </c>
      <c r="K12" s="324">
        <v>500</v>
      </c>
    </row>
    <row r="13" spans="1:11" ht="13.5" customHeight="1">
      <c r="A13" s="318">
        <v>5</v>
      </c>
      <c r="B13" s="318"/>
      <c r="C13" s="324">
        <v>475.53999999999996</v>
      </c>
      <c r="D13" s="324">
        <v>605.93</v>
      </c>
      <c r="E13" s="324">
        <v>759.3299999999999</v>
      </c>
      <c r="F13" s="324">
        <v>958.75</v>
      </c>
      <c r="G13" s="324">
        <v>1165.84</v>
      </c>
      <c r="H13" s="324">
        <v>1572.35</v>
      </c>
      <c r="J13" s="340">
        <v>2</v>
      </c>
      <c r="K13" s="324">
        <v>500</v>
      </c>
    </row>
    <row r="14" spans="1:11" ht="13.5" customHeight="1">
      <c r="A14" s="318">
        <v>6</v>
      </c>
      <c r="B14" s="318"/>
      <c r="C14" s="324">
        <v>513.89</v>
      </c>
      <c r="D14" s="324">
        <v>659.62</v>
      </c>
      <c r="E14" s="324">
        <v>828.3599999999999</v>
      </c>
      <c r="F14" s="324">
        <v>1062.2949999999998</v>
      </c>
      <c r="G14" s="324">
        <v>1296.23</v>
      </c>
      <c r="H14" s="324">
        <v>1741.09</v>
      </c>
      <c r="J14" s="340">
        <v>3</v>
      </c>
      <c r="K14" s="324">
        <v>500</v>
      </c>
    </row>
    <row r="15" spans="1:11" ht="13.5" customHeight="1">
      <c r="A15" s="318">
        <v>7</v>
      </c>
      <c r="B15" s="318"/>
      <c r="C15" s="324">
        <v>552.24</v>
      </c>
      <c r="D15" s="324">
        <v>713.31</v>
      </c>
      <c r="E15" s="324">
        <v>897.39</v>
      </c>
      <c r="F15" s="324">
        <v>1165.84</v>
      </c>
      <c r="G15" s="324">
        <v>1426.62</v>
      </c>
      <c r="H15" s="324">
        <v>1909.83</v>
      </c>
      <c r="J15" s="340">
        <v>4</v>
      </c>
      <c r="K15" s="324">
        <v>500</v>
      </c>
    </row>
    <row r="16" spans="1:11" ht="13.5" customHeight="1">
      <c r="A16" s="318">
        <v>8</v>
      </c>
      <c r="B16" s="318"/>
      <c r="C16" s="324">
        <v>590.5899999999999</v>
      </c>
      <c r="D16" s="324">
        <v>767</v>
      </c>
      <c r="E16" s="324">
        <v>966.42</v>
      </c>
      <c r="F16" s="324">
        <v>1269.385</v>
      </c>
      <c r="G16" s="324">
        <v>1557.01</v>
      </c>
      <c r="H16" s="324">
        <v>2078.5699999999997</v>
      </c>
      <c r="J16" s="340">
        <v>5</v>
      </c>
      <c r="K16" s="324">
        <v>500</v>
      </c>
    </row>
    <row r="17" spans="1:11" ht="13.5" customHeight="1">
      <c r="A17" s="318">
        <v>9</v>
      </c>
      <c r="B17" s="318"/>
      <c r="C17" s="324">
        <v>628.9399999999999</v>
      </c>
      <c r="D17" s="324">
        <v>820.6899999999999</v>
      </c>
      <c r="E17" s="324">
        <v>1035.45</v>
      </c>
      <c r="F17" s="324">
        <v>1372.9299999999998</v>
      </c>
      <c r="G17" s="324">
        <v>1687.3999999999999</v>
      </c>
      <c r="H17" s="324">
        <v>2247.31</v>
      </c>
      <c r="J17" s="340">
        <v>6</v>
      </c>
      <c r="K17" s="324">
        <v>600</v>
      </c>
    </row>
    <row r="18" spans="1:11" ht="13.5" customHeight="1">
      <c r="A18" s="319">
        <v>10</v>
      </c>
      <c r="B18" s="319"/>
      <c r="C18" s="324">
        <v>667.29</v>
      </c>
      <c r="D18" s="324">
        <v>874.38</v>
      </c>
      <c r="E18" s="324">
        <v>1104.48</v>
      </c>
      <c r="F18" s="324">
        <v>1476.475</v>
      </c>
      <c r="G18" s="324">
        <v>1817.79</v>
      </c>
      <c r="H18" s="324">
        <v>2416.0499999999997</v>
      </c>
      <c r="J18" s="340">
        <v>7</v>
      </c>
      <c r="K18" s="324">
        <v>600</v>
      </c>
    </row>
    <row r="19" spans="1:17" s="20" customFormat="1" ht="13.5" customHeight="1">
      <c r="A19" s="320" t="s">
        <v>226</v>
      </c>
      <c r="B19" s="320"/>
      <c r="C19" s="324">
        <v>38.35</v>
      </c>
      <c r="D19" s="324">
        <v>53.69</v>
      </c>
      <c r="E19" s="324">
        <v>69.03</v>
      </c>
      <c r="F19" s="324">
        <v>103.54499999999999</v>
      </c>
      <c r="G19" s="324">
        <v>130.39</v>
      </c>
      <c r="H19" s="324">
        <v>168.73999999999998</v>
      </c>
      <c r="J19" s="340">
        <v>8</v>
      </c>
      <c r="K19" s="324">
        <v>600</v>
      </c>
      <c r="L19" s="3"/>
      <c r="M19" s="3"/>
      <c r="N19" s="3"/>
      <c r="O19" s="3"/>
      <c r="P19" s="3"/>
      <c r="Q19" s="3"/>
    </row>
    <row r="20" spans="1:17" s="21" customFormat="1" ht="13.5" customHeight="1">
      <c r="A20" s="319">
        <v>30</v>
      </c>
      <c r="B20" s="319"/>
      <c r="C20" s="324">
        <v>1434.29</v>
      </c>
      <c r="D20" s="324">
        <v>1948.1799999999998</v>
      </c>
      <c r="E20" s="324">
        <v>2485.08</v>
      </c>
      <c r="F20" s="324">
        <v>3547.375</v>
      </c>
      <c r="G20" s="324">
        <v>4425.59</v>
      </c>
      <c r="H20" s="324">
        <v>5790.849999999999</v>
      </c>
      <c r="L20" s="3"/>
      <c r="M20" s="3"/>
      <c r="N20" s="3"/>
      <c r="O20" s="3"/>
      <c r="P20" s="3"/>
      <c r="Q20" s="3"/>
    </row>
    <row r="21" spans="1:17" s="22" customFormat="1" ht="13.5" customHeight="1">
      <c r="A21" s="321" t="s">
        <v>227</v>
      </c>
      <c r="B21" s="321"/>
      <c r="C21" s="324">
        <v>38.35</v>
      </c>
      <c r="D21" s="324">
        <v>53.69</v>
      </c>
      <c r="E21" s="324">
        <v>69.03</v>
      </c>
      <c r="F21" s="324">
        <v>103.54499999999999</v>
      </c>
      <c r="G21" s="324">
        <v>130.39</v>
      </c>
      <c r="H21" s="324">
        <v>168.73999999999998</v>
      </c>
      <c r="L21" s="3"/>
      <c r="M21" s="3"/>
      <c r="N21" s="3"/>
      <c r="O21" s="3"/>
      <c r="P21" s="3"/>
      <c r="Q21" s="3"/>
    </row>
    <row r="22" spans="1:8" ht="13.5" customHeight="1">
      <c r="A22" s="318">
        <v>100</v>
      </c>
      <c r="B22" s="318"/>
      <c r="C22" s="324">
        <v>4118.79</v>
      </c>
      <c r="D22" s="324">
        <v>5706.48</v>
      </c>
      <c r="E22" s="324">
        <v>7317.179999999999</v>
      </c>
      <c r="F22" s="324">
        <v>10795.525</v>
      </c>
      <c r="G22" s="324">
        <v>13552.89</v>
      </c>
      <c r="H22" s="324">
        <v>17602.649999999998</v>
      </c>
    </row>
    <row r="23" spans="1:8" ht="42.75" customHeight="1" thickBot="1">
      <c r="A23" s="311" t="s">
        <v>228</v>
      </c>
      <c r="B23" s="126"/>
      <c r="C23" s="126"/>
      <c r="D23" s="126"/>
      <c r="E23" s="126"/>
      <c r="F23" s="126"/>
      <c r="G23" s="126"/>
      <c r="H23" s="312"/>
    </row>
    <row r="24" spans="1:15" ht="31.5" customHeight="1">
      <c r="A24" s="10" t="str">
        <f>CONCATENATE("При доставке отправлений из других городов в г.",B2," тариф увеличивается на"," 10%")</f>
        <v>При доставке отправлений из других городов в г.Тула тариф увеличивается на 10%</v>
      </c>
      <c r="B24" s="10"/>
      <c r="C24" s="10"/>
      <c r="D24" s="10"/>
      <c r="E24" s="10"/>
      <c r="F24" s="10"/>
      <c r="G24" s="10"/>
      <c r="H24" s="8"/>
      <c r="J24" s="31"/>
      <c r="K24" s="31"/>
      <c r="L24" s="31"/>
      <c r="M24" s="31"/>
      <c r="N24" s="31"/>
      <c r="O24" s="31"/>
    </row>
    <row r="25" spans="1:16" s="22" customFormat="1" ht="31.5" customHeight="1">
      <c r="A25" s="10" t="s">
        <v>461</v>
      </c>
      <c r="B25" s="10"/>
      <c r="C25" s="10"/>
      <c r="D25" s="10"/>
      <c r="E25" s="10"/>
      <c r="F25" s="10"/>
      <c r="G25" s="10"/>
      <c r="H25" s="8"/>
      <c r="J25" s="3"/>
      <c r="K25" s="3"/>
      <c r="L25" s="3"/>
      <c r="M25" s="3"/>
      <c r="N25" s="3"/>
      <c r="O25" s="3"/>
      <c r="P25" s="3"/>
    </row>
    <row r="26" spans="1:16" s="22" customFormat="1" ht="31.5" customHeight="1">
      <c r="A26" s="18" t="s">
        <v>229</v>
      </c>
      <c r="B26" s="18"/>
      <c r="C26" s="18"/>
      <c r="D26" s="18"/>
      <c r="E26" s="18"/>
      <c r="F26" s="18"/>
      <c r="G26" s="18"/>
      <c r="H26" s="8"/>
      <c r="J26" s="3"/>
      <c r="K26" s="3"/>
      <c r="L26" s="3"/>
      <c r="M26" s="3"/>
      <c r="N26" s="3"/>
      <c r="O26" s="3"/>
      <c r="P26" s="3"/>
    </row>
    <row r="27" spans="1:16" ht="31.5" customHeight="1">
      <c r="A27" s="10" t="s">
        <v>230</v>
      </c>
      <c r="B27" s="10"/>
      <c r="C27" s="10"/>
      <c r="D27" s="10"/>
      <c r="E27" s="10"/>
      <c r="F27" s="10"/>
      <c r="G27" s="10"/>
      <c r="H27" s="8"/>
      <c r="P27" s="31"/>
    </row>
    <row r="28" spans="1:8" ht="43.5" customHeight="1">
      <c r="A28" s="10" t="s">
        <v>231</v>
      </c>
      <c r="B28" s="10"/>
      <c r="C28" s="10"/>
      <c r="D28" s="10"/>
      <c r="E28" s="10"/>
      <c r="F28" s="10"/>
      <c r="G28" s="10"/>
      <c r="H28" s="8"/>
    </row>
    <row r="29" spans="1:8" ht="39" customHeight="1" thickBot="1">
      <c r="A29" s="364" t="s">
        <v>549</v>
      </c>
      <c r="B29" s="364"/>
      <c r="C29" s="364"/>
      <c r="D29" s="364"/>
      <c r="E29" s="364"/>
      <c r="F29" s="364"/>
      <c r="G29" s="364"/>
      <c r="H29" s="364"/>
    </row>
    <row r="30" spans="1:9" ht="23.25">
      <c r="A30" s="27" t="str">
        <f>CONCATENATE("ДОСТАВКА по г.",B2," в один адрес")</f>
        <v>ДОСТАВКА по г.Тула в один адрес</v>
      </c>
      <c r="B30" s="28"/>
      <c r="C30" s="28"/>
      <c r="D30" s="28"/>
      <c r="E30" s="28"/>
      <c r="F30" s="28"/>
      <c r="G30" s="236"/>
      <c r="H30" s="29"/>
      <c r="I30" s="8" t="s">
        <v>222</v>
      </c>
    </row>
    <row r="31" spans="1:9" ht="68.25" thickBot="1">
      <c r="A31" s="30" t="s">
        <v>240</v>
      </c>
      <c r="B31" s="183" t="s">
        <v>545</v>
      </c>
      <c r="C31" s="183"/>
      <c r="D31" s="184" t="s">
        <v>546</v>
      </c>
      <c r="E31" s="185"/>
      <c r="F31" s="374" t="s">
        <v>547</v>
      </c>
      <c r="G31" s="375"/>
      <c r="H31" s="186" t="s">
        <v>548</v>
      </c>
      <c r="I31" s="8" t="s">
        <v>222</v>
      </c>
    </row>
    <row r="32" spans="1:9" ht="18.75" customHeight="1">
      <c r="A32" s="78" t="s">
        <v>241</v>
      </c>
      <c r="B32" s="325">
        <v>297.35999999999996</v>
      </c>
      <c r="C32" s="326"/>
      <c r="D32" s="327">
        <v>247.79999999999998</v>
      </c>
      <c r="E32" s="328"/>
      <c r="F32" s="367">
        <v>214.76</v>
      </c>
      <c r="G32" s="368"/>
      <c r="H32" s="329">
        <v>165.2</v>
      </c>
      <c r="I32" s="8" t="s">
        <v>222</v>
      </c>
    </row>
    <row r="33" spans="1:9" ht="18.75" customHeight="1">
      <c r="A33" s="79" t="s">
        <v>242</v>
      </c>
      <c r="B33" s="330">
        <v>346.91999999999996</v>
      </c>
      <c r="C33" s="331"/>
      <c r="D33" s="332">
        <v>322.14</v>
      </c>
      <c r="E33" s="333"/>
      <c r="F33" s="367">
        <v>280.84</v>
      </c>
      <c r="G33" s="368"/>
      <c r="H33" s="334">
        <v>214.76</v>
      </c>
      <c r="I33" s="8" t="s">
        <v>222</v>
      </c>
    </row>
    <row r="34" spans="1:9" ht="18.75" customHeight="1" thickBot="1">
      <c r="A34" s="80" t="s">
        <v>243</v>
      </c>
      <c r="B34" s="335">
        <v>421.26</v>
      </c>
      <c r="C34" s="336"/>
      <c r="D34" s="337">
        <v>433.65</v>
      </c>
      <c r="E34" s="338"/>
      <c r="F34" s="369">
        <v>371.7</v>
      </c>
      <c r="G34" s="370"/>
      <c r="H34" s="339">
        <v>289.1</v>
      </c>
      <c r="I34" s="8" t="s">
        <v>222</v>
      </c>
    </row>
    <row r="35" spans="1:9" ht="16.5" customHeight="1" thickBot="1">
      <c r="A35" s="81" t="s">
        <v>244</v>
      </c>
      <c r="B35" s="82"/>
      <c r="C35" s="82"/>
      <c r="D35" s="82"/>
      <c r="E35" s="82"/>
      <c r="F35" s="82"/>
      <c r="G35" s="237"/>
      <c r="H35" s="83"/>
      <c r="I35" s="8" t="s">
        <v>222</v>
      </c>
    </row>
    <row r="36" spans="1:8" ht="16.5" customHeight="1">
      <c r="A36" s="187"/>
      <c r="B36" s="187"/>
      <c r="C36" s="187"/>
      <c r="D36" s="187"/>
      <c r="E36" s="187"/>
      <c r="F36" s="187"/>
      <c r="G36" s="187"/>
      <c r="H36" s="8"/>
    </row>
    <row r="37" spans="1:8" ht="16.5" customHeight="1">
      <c r="A37" s="365" t="s">
        <v>550</v>
      </c>
      <c r="B37" s="365"/>
      <c r="C37" s="365"/>
      <c r="D37" s="365"/>
      <c r="E37" s="365"/>
      <c r="F37" s="365"/>
      <c r="G37" s="365"/>
      <c r="H37" s="365"/>
    </row>
    <row r="38" spans="1:8" ht="36.75" customHeight="1">
      <c r="A38" s="361" t="s">
        <v>657</v>
      </c>
      <c r="B38" s="361"/>
      <c r="C38" s="361"/>
      <c r="D38" s="361"/>
      <c r="E38" s="361"/>
      <c r="F38" s="361"/>
      <c r="G38" s="362"/>
      <c r="H38" s="363"/>
    </row>
    <row r="39" spans="1:8" ht="36" customHeight="1">
      <c r="A39" s="1" t="s">
        <v>221</v>
      </c>
      <c r="B39" s="11"/>
      <c r="C39" s="11"/>
      <c r="D39" s="11"/>
      <c r="E39" s="11"/>
      <c r="F39" s="11"/>
      <c r="H39" s="2" t="s">
        <v>1</v>
      </c>
    </row>
    <row r="40" ht="12.75">
      <c r="E40" s="3"/>
    </row>
    <row r="41" ht="12.75">
      <c r="E41" s="3"/>
    </row>
    <row r="42" ht="12.75">
      <c r="E42" s="3"/>
    </row>
    <row r="43" spans="1:16" s="31" customFormat="1" ht="12.75">
      <c r="A43" s="3"/>
      <c r="B43" s="3"/>
      <c r="C43" s="3"/>
      <c r="D43" s="3"/>
      <c r="E43" s="26"/>
      <c r="J43" s="3"/>
      <c r="K43" s="3"/>
      <c r="L43" s="3"/>
      <c r="M43" s="3"/>
      <c r="N43" s="3"/>
      <c r="O43" s="3"/>
      <c r="P43" s="3"/>
    </row>
    <row r="44" ht="12.75">
      <c r="F44" s="11"/>
    </row>
  </sheetData>
  <sheetProtection selectLockedCells="1" selectUnlockedCells="1"/>
  <mergeCells count="9">
    <mergeCell ref="F33:G33"/>
    <mergeCell ref="F34:G34"/>
    <mergeCell ref="A37:H37"/>
    <mergeCell ref="B2:E2"/>
    <mergeCell ref="F1:H1"/>
    <mergeCell ref="F3:H3"/>
    <mergeCell ref="A29:H29"/>
    <mergeCell ref="F31:G31"/>
    <mergeCell ref="F32:G32"/>
  </mergeCells>
  <printOptions horizontalCentered="1"/>
  <pageMargins left="0.5905511811023623" right="0.5118110236220472" top="0" bottom="0" header="0.31496062992125984" footer="0.31496062992125984"/>
  <pageSetup fitToWidth="0" fitToHeight="1"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7">
      <selection activeCell="A44" sqref="A44:D44"/>
    </sheetView>
  </sheetViews>
  <sheetFormatPr defaultColWidth="9.140625" defaultRowHeight="12.75"/>
  <cols>
    <col min="1" max="1" width="40.8515625" style="32" customWidth="1"/>
    <col min="2" max="2" width="22.57421875" style="32" bestFit="1" customWidth="1"/>
    <col min="3" max="3" width="14.8515625" style="32" customWidth="1"/>
    <col min="4" max="4" width="17.8515625" style="32" customWidth="1"/>
  </cols>
  <sheetData>
    <row r="1" spans="1:4" s="3" customFormat="1" ht="14.25" customHeight="1">
      <c r="A1" s="12" t="str">
        <f>'Зоны РФ'!A1</f>
        <v>Приложение № 2 к договору №_____ от "____"____________________201__ г.</v>
      </c>
      <c r="B1" s="12"/>
      <c r="C1" s="372" t="s">
        <v>625</v>
      </c>
      <c r="D1" s="372"/>
    </row>
    <row r="2" spans="2:4" s="3" customFormat="1" ht="49.5" customHeight="1">
      <c r="B2" s="14" t="str">
        <f>'Зоны РФ'!D2</f>
        <v>Тула</v>
      </c>
      <c r="C2" s="5" t="str">
        <f>'Зоны РФ'!G2</f>
        <v>     ул. Ленина, 13 оф. 1          (4872) 70-13-87, 70-13-89      www.dimex.ws</v>
      </c>
      <c r="D2" s="134"/>
    </row>
    <row r="3" spans="2:4" s="3" customFormat="1" ht="18" customHeight="1">
      <c r="B3" s="6"/>
      <c r="C3" s="16">
        <f>'Зоны РФ'!G3</f>
        <v>42675</v>
      </c>
      <c r="D3" s="7"/>
    </row>
    <row r="4" spans="1:4" ht="19.5" customHeight="1" thickBot="1">
      <c r="A4" s="8"/>
      <c r="B4" s="8"/>
      <c r="C4" s="8"/>
      <c r="D4" s="13"/>
    </row>
    <row r="5" spans="1:4" s="87" customFormat="1" ht="15.75">
      <c r="A5" s="84" t="s">
        <v>473</v>
      </c>
      <c r="B5" s="85"/>
      <c r="C5" s="85"/>
      <c r="D5" s="86"/>
    </row>
    <row r="6" spans="1:4" s="87" customFormat="1" ht="12.75">
      <c r="A6" s="88" t="s">
        <v>474</v>
      </c>
      <c r="B6" s="89" t="s">
        <v>232</v>
      </c>
      <c r="C6" s="90"/>
      <c r="D6" s="91"/>
    </row>
    <row r="7" spans="1:4" s="87" customFormat="1" ht="12.75">
      <c r="A7" s="92"/>
      <c r="B7" s="93" t="s">
        <v>233</v>
      </c>
      <c r="C7" s="93" t="s">
        <v>234</v>
      </c>
      <c r="D7" s="94" t="s">
        <v>235</v>
      </c>
    </row>
    <row r="8" spans="1:4" s="87" customFormat="1" ht="12.75">
      <c r="A8" s="72" t="s">
        <v>475</v>
      </c>
      <c r="B8" s="68">
        <v>200</v>
      </c>
      <c r="C8" s="68">
        <v>300</v>
      </c>
      <c r="D8" s="73">
        <v>500</v>
      </c>
    </row>
    <row r="9" spans="1:4" s="87" customFormat="1" ht="12.75">
      <c r="A9" s="72" t="s">
        <v>238</v>
      </c>
      <c r="B9" s="68">
        <v>200</v>
      </c>
      <c r="C9" s="68">
        <v>300</v>
      </c>
      <c r="D9" s="73">
        <v>500</v>
      </c>
    </row>
    <row r="10" spans="1:4" s="87" customFormat="1" ht="12.75">
      <c r="A10" s="72" t="s">
        <v>236</v>
      </c>
      <c r="B10" s="68">
        <v>250</v>
      </c>
      <c r="C10" s="68">
        <v>350</v>
      </c>
      <c r="D10" s="73">
        <v>700</v>
      </c>
    </row>
    <row r="11" spans="1:4" s="87" customFormat="1" ht="12.75">
      <c r="A11" s="72" t="s">
        <v>239</v>
      </c>
      <c r="B11" s="68">
        <v>200</v>
      </c>
      <c r="C11" s="68">
        <v>300</v>
      </c>
      <c r="D11" s="73">
        <v>500</v>
      </c>
    </row>
    <row r="12" spans="1:4" s="87" customFormat="1" ht="13.5" thickBot="1">
      <c r="A12" s="74" t="s">
        <v>237</v>
      </c>
      <c r="B12" s="75">
        <v>200</v>
      </c>
      <c r="C12" s="75">
        <v>300</v>
      </c>
      <c r="D12" s="76">
        <v>500</v>
      </c>
    </row>
    <row r="13" spans="1:4" s="87" customFormat="1" ht="13.5" thickBot="1">
      <c r="A13" s="103" t="s">
        <v>476</v>
      </c>
      <c r="B13" s="104"/>
      <c r="C13" s="104"/>
      <c r="D13" s="105"/>
    </row>
    <row r="14" spans="1:4" s="87" customFormat="1" ht="24">
      <c r="A14" s="63" t="s">
        <v>469</v>
      </c>
      <c r="B14" s="23">
        <v>70</v>
      </c>
      <c r="C14" s="23"/>
      <c r="D14" s="24"/>
    </row>
    <row r="15" spans="1:4" s="87" customFormat="1" ht="24">
      <c r="A15" s="58" t="s">
        <v>468</v>
      </c>
      <c r="B15" s="59" t="s">
        <v>477</v>
      </c>
      <c r="C15" s="59"/>
      <c r="D15" s="60"/>
    </row>
    <row r="16" spans="1:4" s="87" customFormat="1" ht="12.75">
      <c r="A16" s="77" t="s">
        <v>472</v>
      </c>
      <c r="B16" s="61"/>
      <c r="C16" s="61"/>
      <c r="D16" s="64"/>
    </row>
    <row r="17" spans="1:4" s="87" customFormat="1" ht="12.75">
      <c r="A17" s="65" t="s">
        <v>470</v>
      </c>
      <c r="B17" s="238">
        <v>50</v>
      </c>
      <c r="C17" s="55"/>
      <c r="D17" s="56"/>
    </row>
    <row r="18" spans="1:4" s="87" customFormat="1" ht="13.5" thickBot="1">
      <c r="A18" s="66" t="s">
        <v>471</v>
      </c>
      <c r="B18" s="67">
        <v>250</v>
      </c>
      <c r="C18" s="57"/>
      <c r="D18" s="25"/>
    </row>
    <row r="19" spans="1:4" s="87" customFormat="1" ht="13.5" thickBot="1">
      <c r="A19" s="95" t="s">
        <v>465</v>
      </c>
      <c r="B19" s="96"/>
      <c r="C19" s="96"/>
      <c r="D19" s="97"/>
    </row>
    <row r="20" spans="1:4" s="87" customFormat="1" ht="12.75">
      <c r="A20" s="69" t="s">
        <v>478</v>
      </c>
      <c r="B20" s="98">
        <v>200</v>
      </c>
      <c r="C20" s="70">
        <v>300</v>
      </c>
      <c r="D20" s="71">
        <v>500</v>
      </c>
    </row>
    <row r="21" spans="1:4" s="87" customFormat="1" ht="24">
      <c r="A21" s="72" t="s">
        <v>479</v>
      </c>
      <c r="B21" s="68" t="s">
        <v>480</v>
      </c>
      <c r="C21" s="68"/>
      <c r="D21" s="73"/>
    </row>
    <row r="22" spans="1:4" s="87" customFormat="1" ht="13.5" thickBot="1">
      <c r="A22" s="74" t="s">
        <v>481</v>
      </c>
      <c r="B22" s="75" t="s">
        <v>482</v>
      </c>
      <c r="C22" s="75"/>
      <c r="D22" s="76"/>
    </row>
    <row r="23" spans="1:4" s="87" customFormat="1" ht="13.5" thickBot="1">
      <c r="A23" s="99" t="s">
        <v>466</v>
      </c>
      <c r="B23" s="100"/>
      <c r="C23" s="100"/>
      <c r="D23" s="101"/>
    </row>
    <row r="24" spans="1:4" s="87" customFormat="1" ht="24">
      <c r="A24" s="65" t="s">
        <v>483</v>
      </c>
      <c r="B24" s="62" t="s">
        <v>484</v>
      </c>
      <c r="C24" s="55"/>
      <c r="D24" s="56"/>
    </row>
    <row r="25" spans="1:4" s="87" customFormat="1" ht="24.75" thickBot="1">
      <c r="A25" s="66" t="s">
        <v>485</v>
      </c>
      <c r="B25" s="67" t="s">
        <v>486</v>
      </c>
      <c r="C25" s="57"/>
      <c r="D25" s="25"/>
    </row>
    <row r="26" spans="1:4" s="87" customFormat="1" ht="12.75">
      <c r="A26" s="69" t="s">
        <v>487</v>
      </c>
      <c r="B26" s="70">
        <v>50</v>
      </c>
      <c r="C26" s="70">
        <v>100</v>
      </c>
      <c r="D26" s="71">
        <v>200</v>
      </c>
    </row>
    <row r="27" spans="1:4" s="87" customFormat="1" ht="24">
      <c r="A27" s="72" t="s">
        <v>488</v>
      </c>
      <c r="B27" s="68">
        <v>150</v>
      </c>
      <c r="C27" s="68"/>
      <c r="D27" s="73"/>
    </row>
    <row r="28" spans="1:4" s="87" customFormat="1" ht="24.75" thickBot="1">
      <c r="A28" s="74" t="s">
        <v>489</v>
      </c>
      <c r="B28" s="75">
        <v>50</v>
      </c>
      <c r="C28" s="75"/>
      <c r="D28" s="76"/>
    </row>
    <row r="29" spans="1:4" s="87" customFormat="1" ht="13.5" thickBot="1">
      <c r="A29" s="239" t="s">
        <v>551</v>
      </c>
      <c r="B29" s="240"/>
      <c r="C29" s="240"/>
      <c r="D29" s="241"/>
    </row>
    <row r="30" spans="1:4" s="87" customFormat="1" ht="24.75" thickBot="1">
      <c r="A30" s="242" t="s">
        <v>552</v>
      </c>
      <c r="B30" s="243" t="s">
        <v>477</v>
      </c>
      <c r="C30" s="243"/>
      <c r="D30" s="244"/>
    </row>
    <row r="31" spans="1:4" s="87" customFormat="1" ht="13.5" thickBot="1">
      <c r="A31" s="381" t="s">
        <v>648</v>
      </c>
      <c r="B31" s="382"/>
      <c r="C31" s="382"/>
      <c r="D31" s="383"/>
    </row>
    <row r="32" spans="1:4" s="87" customFormat="1" ht="12.75">
      <c r="A32" s="302" t="s">
        <v>649</v>
      </c>
      <c r="B32" s="384">
        <v>200</v>
      </c>
      <c r="C32" s="385"/>
      <c r="D32" s="386"/>
    </row>
    <row r="33" spans="1:4" s="87" customFormat="1" ht="12.75" customHeight="1">
      <c r="A33" s="303" t="s">
        <v>650</v>
      </c>
      <c r="B33" s="387" t="s">
        <v>651</v>
      </c>
      <c r="C33" s="388"/>
      <c r="D33" s="389"/>
    </row>
    <row r="34" spans="1:4" s="87" customFormat="1" ht="13.5" customHeight="1">
      <c r="A34" s="303" t="s">
        <v>652</v>
      </c>
      <c r="B34" s="308">
        <v>70</v>
      </c>
      <c r="C34" s="309"/>
      <c r="D34" s="310"/>
    </row>
    <row r="35" spans="1:4" s="87" customFormat="1" ht="13.5" thickBot="1">
      <c r="A35" s="304" t="s">
        <v>653</v>
      </c>
      <c r="B35" s="305" t="s">
        <v>477</v>
      </c>
      <c r="C35" s="306"/>
      <c r="D35" s="307"/>
    </row>
    <row r="36" spans="1:4" s="87" customFormat="1" ht="13.5" thickBot="1">
      <c r="A36" s="300"/>
      <c r="B36" s="301"/>
      <c r="C36" s="301"/>
      <c r="D36" s="301"/>
    </row>
    <row r="37" spans="1:4" s="3" customFormat="1" ht="15.75">
      <c r="A37" s="157" t="s">
        <v>522</v>
      </c>
      <c r="B37" s="158"/>
      <c r="C37" s="158"/>
      <c r="D37" s="159"/>
    </row>
    <row r="38" spans="1:4" s="3" customFormat="1" ht="24">
      <c r="A38" s="160" t="s">
        <v>523</v>
      </c>
      <c r="B38" s="161" t="s">
        <v>524</v>
      </c>
      <c r="C38" s="162" t="s">
        <v>525</v>
      </c>
      <c r="D38" s="163" t="s">
        <v>232</v>
      </c>
    </row>
    <row r="39" spans="1:4" s="87" customFormat="1" ht="48">
      <c r="A39" s="164" t="s">
        <v>526</v>
      </c>
      <c r="B39" s="165" t="s">
        <v>527</v>
      </c>
      <c r="C39" s="166" t="s">
        <v>528</v>
      </c>
      <c r="D39" s="167">
        <v>130</v>
      </c>
    </row>
    <row r="40" spans="1:17" s="87" customFormat="1" ht="12.75">
      <c r="A40" s="376" t="s">
        <v>529</v>
      </c>
      <c r="B40" s="378" t="s">
        <v>530</v>
      </c>
      <c r="C40" s="168" t="s">
        <v>531</v>
      </c>
      <c r="D40" s="169">
        <v>600</v>
      </c>
      <c r="F40" s="380"/>
      <c r="G40" s="380"/>
      <c r="H40" s="380"/>
      <c r="I40" s="380"/>
      <c r="J40" s="380"/>
      <c r="K40" s="380"/>
      <c r="L40" s="380"/>
      <c r="M40" s="380"/>
      <c r="N40" s="380"/>
      <c r="O40" s="380"/>
      <c r="P40" s="380"/>
      <c r="Q40" s="380"/>
    </row>
    <row r="41" spans="1:17" s="87" customFormat="1" ht="38.25" customHeight="1">
      <c r="A41" s="377"/>
      <c r="B41" s="379"/>
      <c r="C41" s="171" t="s">
        <v>532</v>
      </c>
      <c r="D41" s="172">
        <v>300</v>
      </c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</row>
    <row r="42" spans="1:4" ht="48.75" thickBot="1">
      <c r="A42" s="246" t="s">
        <v>634</v>
      </c>
      <c r="B42" s="173" t="s">
        <v>533</v>
      </c>
      <c r="C42" s="174" t="s">
        <v>528</v>
      </c>
      <c r="D42" s="245">
        <v>460</v>
      </c>
    </row>
    <row r="44" spans="1:4" ht="15">
      <c r="A44" s="18" t="s">
        <v>245</v>
      </c>
      <c r="B44" s="54"/>
      <c r="C44" s="102"/>
      <c r="D44" s="13"/>
    </row>
    <row r="45" spans="1:4" ht="15">
      <c r="A45" s="18" t="s">
        <v>467</v>
      </c>
      <c r="B45" s="54"/>
      <c r="C45" s="102"/>
      <c r="D45" s="13"/>
    </row>
    <row r="46" spans="1:4" ht="15">
      <c r="A46" s="18" t="s">
        <v>229</v>
      </c>
      <c r="B46" s="54"/>
      <c r="C46" s="102"/>
      <c r="D46" s="13"/>
    </row>
    <row r="47" spans="1:4" ht="12.75">
      <c r="A47" s="1" t="s">
        <v>221</v>
      </c>
      <c r="B47" s="11"/>
      <c r="C47" s="87"/>
      <c r="D47" s="2" t="s">
        <v>1</v>
      </c>
    </row>
  </sheetData>
  <sheetProtection/>
  <mergeCells count="7">
    <mergeCell ref="A40:A41"/>
    <mergeCell ref="B40:B41"/>
    <mergeCell ref="F40:Q40"/>
    <mergeCell ref="C1:D1"/>
    <mergeCell ref="A31:D31"/>
    <mergeCell ref="B32:D32"/>
    <mergeCell ref="B33:D33"/>
  </mergeCells>
  <printOptions horizontalCentered="1"/>
  <pageMargins left="0" right="0" top="0" bottom="0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49">
      <selection activeCell="K62" sqref="K62"/>
    </sheetView>
  </sheetViews>
  <sheetFormatPr defaultColWidth="9.140625" defaultRowHeight="12.75"/>
  <cols>
    <col min="1" max="1" width="10.421875" style="0" customWidth="1"/>
    <col min="2" max="2" width="10.7109375" style="0" customWidth="1"/>
    <col min="3" max="3" width="8.8515625" style="0" customWidth="1"/>
    <col min="4" max="4" width="9.8515625" style="0" customWidth="1"/>
    <col min="5" max="5" width="8.57421875" style="0" customWidth="1"/>
    <col min="6" max="6" width="10.140625" style="0" customWidth="1"/>
    <col min="7" max="7" width="9.140625" style="0" customWidth="1"/>
    <col min="8" max="8" width="10.421875" style="0" customWidth="1"/>
    <col min="9" max="9" width="12.421875" style="0" customWidth="1"/>
  </cols>
  <sheetData>
    <row r="1" spans="1:9" s="3" customFormat="1" ht="14.25" customHeight="1">
      <c r="A1" s="12" t="str">
        <f>'Зоны РФ'!A1</f>
        <v>Приложение № 2 к договору №_____ от "____"____________________201__ г.</v>
      </c>
      <c r="B1" s="12"/>
      <c r="C1" s="12"/>
      <c r="D1" s="12"/>
      <c r="E1" s="12"/>
      <c r="H1" s="402" t="s">
        <v>626</v>
      </c>
      <c r="I1" s="402"/>
    </row>
    <row r="2" spans="3:9" ht="52.5" customHeight="1">
      <c r="C2" s="404" t="str">
        <f>'Зоны РФ'!D2</f>
        <v>Тула</v>
      </c>
      <c r="D2" s="404"/>
      <c r="E2" s="404"/>
      <c r="F2" s="404"/>
      <c r="G2" s="404"/>
      <c r="H2" s="403" t="str">
        <f>'Зоны РФ'!G2</f>
        <v>     ул. Ленина, 13 оф. 1          (4872) 70-13-87, 70-13-89      www.dimex.ws</v>
      </c>
      <c r="I2" s="403"/>
    </row>
    <row r="3" spans="3:9" ht="17.25" customHeight="1">
      <c r="C3" s="201"/>
      <c r="D3" s="201"/>
      <c r="E3" s="201"/>
      <c r="F3" s="201"/>
      <c r="G3" s="201"/>
      <c r="H3" s="409">
        <f>'Зоны РФ'!G3</f>
        <v>42675</v>
      </c>
      <c r="I3" s="409"/>
    </row>
    <row r="4" spans="1:9" ht="45" customHeight="1">
      <c r="A4" s="410" t="s">
        <v>553</v>
      </c>
      <c r="B4" s="410"/>
      <c r="C4" s="410"/>
      <c r="D4" s="410"/>
      <c r="E4" s="410"/>
      <c r="F4" s="410"/>
      <c r="G4" s="410"/>
      <c r="H4" s="410"/>
      <c r="I4" s="410"/>
    </row>
    <row r="5" spans="1:9" ht="15" customHeight="1">
      <c r="A5" s="408" t="s">
        <v>89</v>
      </c>
      <c r="B5" s="408"/>
      <c r="C5" s="408"/>
      <c r="D5" s="408"/>
      <c r="E5" s="408"/>
      <c r="F5" s="408"/>
      <c r="G5" s="408"/>
      <c r="H5" s="408"/>
      <c r="I5" s="408"/>
    </row>
    <row r="6" spans="1:7" ht="15" customHeight="1" thickBot="1">
      <c r="A6" s="189"/>
      <c r="B6" s="189"/>
      <c r="C6" s="189"/>
      <c r="D6" s="189"/>
      <c r="E6" s="189"/>
      <c r="F6" s="189"/>
      <c r="G6" s="189"/>
    </row>
    <row r="7" spans="1:10" ht="31.5" customHeight="1">
      <c r="A7" s="414" t="s">
        <v>534</v>
      </c>
      <c r="B7" s="415"/>
      <c r="C7" s="416"/>
      <c r="D7" s="411" t="s">
        <v>554</v>
      </c>
      <c r="E7" s="412"/>
      <c r="F7" s="413"/>
      <c r="G7" s="420" t="s">
        <v>555</v>
      </c>
      <c r="H7" s="421"/>
      <c r="I7" s="422"/>
      <c r="J7" s="190"/>
    </row>
    <row r="8" spans="1:10" ht="15" customHeight="1">
      <c r="A8" s="417"/>
      <c r="B8" s="418"/>
      <c r="C8" s="419"/>
      <c r="D8" s="196" t="s">
        <v>556</v>
      </c>
      <c r="E8" s="196" t="s">
        <v>557</v>
      </c>
      <c r="F8" s="196" t="s">
        <v>641</v>
      </c>
      <c r="G8" s="196" t="s">
        <v>556</v>
      </c>
      <c r="H8" s="196" t="s">
        <v>557</v>
      </c>
      <c r="I8" s="198" t="s">
        <v>558</v>
      </c>
      <c r="J8" s="190"/>
    </row>
    <row r="9" spans="1:9" ht="15" customHeight="1">
      <c r="A9" s="405" t="s">
        <v>100</v>
      </c>
      <c r="B9" s="406"/>
      <c r="C9" s="407"/>
      <c r="D9" s="250"/>
      <c r="E9" s="250"/>
      <c r="F9" s="194"/>
      <c r="G9" s="194"/>
      <c r="H9" s="194"/>
      <c r="I9" s="193">
        <v>4</v>
      </c>
    </row>
    <row r="10" spans="1:9" ht="15" customHeight="1">
      <c r="A10" s="405" t="s">
        <v>112</v>
      </c>
      <c r="B10" s="406"/>
      <c r="C10" s="407"/>
      <c r="D10" s="250"/>
      <c r="E10" s="250"/>
      <c r="F10" s="194"/>
      <c r="G10" s="194"/>
      <c r="H10" s="194">
        <v>3</v>
      </c>
      <c r="I10" s="193">
        <v>2</v>
      </c>
    </row>
    <row r="11" spans="1:9" ht="15" customHeight="1">
      <c r="A11" s="405" t="s">
        <v>137</v>
      </c>
      <c r="B11" s="406"/>
      <c r="C11" s="407"/>
      <c r="D11" s="250"/>
      <c r="E11" s="250"/>
      <c r="F11" s="194">
        <v>4</v>
      </c>
      <c r="G11" s="194"/>
      <c r="H11" s="194">
        <v>2</v>
      </c>
      <c r="I11" s="193"/>
    </row>
    <row r="12" spans="1:9" ht="15" customHeight="1">
      <c r="A12" s="405" t="s">
        <v>140</v>
      </c>
      <c r="B12" s="406"/>
      <c r="C12" s="407"/>
      <c r="D12" s="250"/>
      <c r="E12" s="250"/>
      <c r="F12" s="194"/>
      <c r="G12" s="194"/>
      <c r="H12" s="194"/>
      <c r="I12" s="193">
        <v>4</v>
      </c>
    </row>
    <row r="13" spans="1:9" ht="15" customHeight="1">
      <c r="A13" s="405" t="s">
        <v>149</v>
      </c>
      <c r="B13" s="406"/>
      <c r="C13" s="407"/>
      <c r="D13" s="250"/>
      <c r="E13" s="250"/>
      <c r="F13" s="194"/>
      <c r="G13" s="194"/>
      <c r="H13" s="194">
        <v>3</v>
      </c>
      <c r="I13" s="193">
        <v>2</v>
      </c>
    </row>
    <row r="14" spans="1:9" ht="15" customHeight="1">
      <c r="A14" s="405" t="s">
        <v>152</v>
      </c>
      <c r="B14" s="406"/>
      <c r="C14" s="407"/>
      <c r="D14" s="250"/>
      <c r="E14" s="250"/>
      <c r="F14" s="194">
        <v>5</v>
      </c>
      <c r="G14" s="194"/>
      <c r="H14" s="194">
        <v>3</v>
      </c>
      <c r="I14" s="199"/>
    </row>
    <row r="15" spans="1:9" ht="15" customHeight="1">
      <c r="A15" s="405" t="s">
        <v>174</v>
      </c>
      <c r="B15" s="406"/>
      <c r="C15" s="407"/>
      <c r="D15" s="250"/>
      <c r="E15" s="250"/>
      <c r="F15" s="194">
        <v>5</v>
      </c>
      <c r="G15" s="194"/>
      <c r="H15" s="197">
        <v>3</v>
      </c>
      <c r="I15" s="199"/>
    </row>
    <row r="16" spans="1:9" ht="15" customHeight="1">
      <c r="A16" s="405" t="s">
        <v>180</v>
      </c>
      <c r="B16" s="406"/>
      <c r="C16" s="407"/>
      <c r="D16" s="250"/>
      <c r="E16" s="250"/>
      <c r="F16" s="194">
        <v>5</v>
      </c>
      <c r="G16" s="194"/>
      <c r="H16" s="194"/>
      <c r="I16" s="193">
        <v>3</v>
      </c>
    </row>
    <row r="17" spans="1:9" ht="15" customHeight="1">
      <c r="A17" s="405" t="s">
        <v>186</v>
      </c>
      <c r="B17" s="406"/>
      <c r="C17" s="407"/>
      <c r="D17" s="250"/>
      <c r="E17" s="250"/>
      <c r="F17" s="194">
        <v>5</v>
      </c>
      <c r="G17" s="194"/>
      <c r="H17" s="194"/>
      <c r="I17" s="193">
        <v>3</v>
      </c>
    </row>
    <row r="18" spans="1:9" ht="15" customHeight="1">
      <c r="A18" s="405" t="s">
        <v>189</v>
      </c>
      <c r="B18" s="406"/>
      <c r="C18" s="407"/>
      <c r="D18" s="250"/>
      <c r="E18" s="250"/>
      <c r="F18" s="194"/>
      <c r="G18" s="194"/>
      <c r="H18" s="194"/>
      <c r="I18" s="193">
        <v>4</v>
      </c>
    </row>
    <row r="19" spans="1:9" ht="15" customHeight="1">
      <c r="A19" s="405" t="s">
        <v>192</v>
      </c>
      <c r="B19" s="406"/>
      <c r="C19" s="407"/>
      <c r="D19" s="250"/>
      <c r="E19" s="250"/>
      <c r="F19" s="194">
        <v>4</v>
      </c>
      <c r="G19" s="194"/>
      <c r="H19" s="194">
        <v>2</v>
      </c>
      <c r="I19" s="199"/>
    </row>
    <row r="20" spans="1:9" ht="15" customHeight="1">
      <c r="A20" s="405" t="s">
        <v>212</v>
      </c>
      <c r="B20" s="406"/>
      <c r="C20" s="407"/>
      <c r="D20" s="250"/>
      <c r="E20" s="250"/>
      <c r="F20" s="194">
        <v>5</v>
      </c>
      <c r="G20" s="194"/>
      <c r="H20" s="197">
        <v>3</v>
      </c>
      <c r="I20" s="199"/>
    </row>
    <row r="21" spans="1:9" ht="15" customHeight="1">
      <c r="A21" s="405" t="s">
        <v>215</v>
      </c>
      <c r="B21" s="406"/>
      <c r="C21" s="407"/>
      <c r="D21" s="250"/>
      <c r="E21" s="250"/>
      <c r="F21" s="194">
        <v>5</v>
      </c>
      <c r="G21" s="194"/>
      <c r="H21" s="194"/>
      <c r="I21" s="193">
        <v>3</v>
      </c>
    </row>
    <row r="22" spans="1:9" ht="15" customHeight="1">
      <c r="A22" s="405" t="s">
        <v>98</v>
      </c>
      <c r="B22" s="406"/>
      <c r="C22" s="407"/>
      <c r="D22" s="250"/>
      <c r="E22" s="250"/>
      <c r="F22" s="194"/>
      <c r="G22" s="194">
        <v>3</v>
      </c>
      <c r="H22" s="194">
        <v>2</v>
      </c>
      <c r="I22" s="193"/>
    </row>
    <row r="23" spans="1:9" ht="15" customHeight="1">
      <c r="A23" s="405" t="s">
        <v>104</v>
      </c>
      <c r="B23" s="406"/>
      <c r="C23" s="407"/>
      <c r="D23" s="250"/>
      <c r="E23" s="250"/>
      <c r="F23" s="194">
        <v>4</v>
      </c>
      <c r="G23" s="194">
        <v>3</v>
      </c>
      <c r="H23" s="194">
        <v>2</v>
      </c>
      <c r="I23" s="199"/>
    </row>
    <row r="24" spans="1:11" s="345" customFormat="1" ht="15" customHeight="1">
      <c r="A24" s="423" t="s">
        <v>124</v>
      </c>
      <c r="B24" s="424"/>
      <c r="C24" s="425"/>
      <c r="D24" s="341">
        <v>4</v>
      </c>
      <c r="E24" s="341">
        <v>1</v>
      </c>
      <c r="F24" s="342"/>
      <c r="G24" s="342"/>
      <c r="H24" s="343"/>
      <c r="I24" s="344"/>
      <c r="K24" s="345" t="s">
        <v>658</v>
      </c>
    </row>
    <row r="25" spans="1:9" ht="15" customHeight="1">
      <c r="A25" s="405" t="s">
        <v>155</v>
      </c>
      <c r="B25" s="406"/>
      <c r="C25" s="407"/>
      <c r="D25" s="250"/>
      <c r="E25" s="250"/>
      <c r="F25" s="194">
        <v>5</v>
      </c>
      <c r="G25" s="194">
        <v>4</v>
      </c>
      <c r="H25" s="194">
        <v>3</v>
      </c>
      <c r="I25" s="193"/>
    </row>
    <row r="26" spans="1:9" ht="15" customHeight="1">
      <c r="A26" s="405" t="s">
        <v>201</v>
      </c>
      <c r="B26" s="406"/>
      <c r="C26" s="407"/>
      <c r="D26" s="250"/>
      <c r="E26" s="250"/>
      <c r="F26" s="194">
        <v>5</v>
      </c>
      <c r="G26" s="194">
        <v>4</v>
      </c>
      <c r="H26" s="194">
        <v>3</v>
      </c>
      <c r="I26" s="193"/>
    </row>
    <row r="27" spans="1:9" ht="15" customHeight="1">
      <c r="A27" s="405" t="s">
        <v>94</v>
      </c>
      <c r="B27" s="406"/>
      <c r="C27" s="407"/>
      <c r="D27" s="250"/>
      <c r="E27" s="250"/>
      <c r="F27" s="194">
        <v>5</v>
      </c>
      <c r="G27" s="194"/>
      <c r="H27" s="194"/>
      <c r="I27" s="199">
        <v>3</v>
      </c>
    </row>
    <row r="28" spans="1:9" ht="15" customHeight="1">
      <c r="A28" s="405" t="s">
        <v>99</v>
      </c>
      <c r="B28" s="406"/>
      <c r="C28" s="407"/>
      <c r="D28" s="250"/>
      <c r="E28" s="250"/>
      <c r="F28" s="194">
        <v>4</v>
      </c>
      <c r="G28" s="194">
        <v>3</v>
      </c>
      <c r="H28" s="197">
        <v>2</v>
      </c>
      <c r="I28" s="199"/>
    </row>
    <row r="29" spans="1:9" ht="15" customHeight="1">
      <c r="A29" s="405" t="s">
        <v>111</v>
      </c>
      <c r="B29" s="406"/>
      <c r="C29" s="407"/>
      <c r="D29" s="250"/>
      <c r="E29" s="250"/>
      <c r="F29" s="194">
        <v>3</v>
      </c>
      <c r="G29" s="194"/>
      <c r="H29" s="194">
        <v>2</v>
      </c>
      <c r="I29" s="193"/>
    </row>
    <row r="30" spans="1:9" ht="15" customHeight="1">
      <c r="A30" s="405" t="s">
        <v>117</v>
      </c>
      <c r="B30" s="406"/>
      <c r="C30" s="407"/>
      <c r="D30" s="250"/>
      <c r="E30" s="250"/>
      <c r="F30" s="194">
        <v>5</v>
      </c>
      <c r="G30" s="194"/>
      <c r="H30" s="194"/>
      <c r="I30" s="193">
        <v>3</v>
      </c>
    </row>
    <row r="31" spans="1:9" ht="15" customHeight="1">
      <c r="A31" s="405" t="s">
        <v>125</v>
      </c>
      <c r="B31" s="406"/>
      <c r="C31" s="407"/>
      <c r="D31" s="250"/>
      <c r="E31" s="250"/>
      <c r="F31" s="194"/>
      <c r="G31" s="194"/>
      <c r="H31" s="194">
        <v>3</v>
      </c>
      <c r="I31" s="193">
        <v>1</v>
      </c>
    </row>
    <row r="32" spans="1:9" ht="15" customHeight="1">
      <c r="A32" s="405" t="s">
        <v>154</v>
      </c>
      <c r="B32" s="406"/>
      <c r="C32" s="407"/>
      <c r="D32" s="250"/>
      <c r="E32" s="250"/>
      <c r="F32" s="194">
        <v>4</v>
      </c>
      <c r="G32" s="194"/>
      <c r="H32" s="194">
        <v>2</v>
      </c>
      <c r="I32" s="193"/>
    </row>
    <row r="33" spans="1:9" ht="15" customHeight="1">
      <c r="A33" s="405" t="s">
        <v>156</v>
      </c>
      <c r="B33" s="406"/>
      <c r="C33" s="407"/>
      <c r="D33" s="250"/>
      <c r="E33" s="250"/>
      <c r="F33" s="194">
        <v>5</v>
      </c>
      <c r="G33" s="194">
        <v>4</v>
      </c>
      <c r="H33" s="194">
        <v>3</v>
      </c>
      <c r="I33" s="199"/>
    </row>
    <row r="34" spans="1:9" ht="15" customHeight="1">
      <c r="A34" s="405" t="s">
        <v>191</v>
      </c>
      <c r="B34" s="406"/>
      <c r="C34" s="407"/>
      <c r="D34" s="250"/>
      <c r="E34" s="250"/>
      <c r="F34" s="194">
        <v>5</v>
      </c>
      <c r="G34" s="194">
        <v>4</v>
      </c>
      <c r="H34" s="197">
        <v>3</v>
      </c>
      <c r="I34" s="199"/>
    </row>
    <row r="35" spans="1:9" ht="15" customHeight="1" thickBot="1">
      <c r="A35" s="426" t="s">
        <v>220</v>
      </c>
      <c r="B35" s="427"/>
      <c r="C35" s="428"/>
      <c r="D35" s="251"/>
      <c r="E35" s="251"/>
      <c r="F35" s="200">
        <v>5</v>
      </c>
      <c r="G35" s="200"/>
      <c r="H35" s="200">
        <v>3</v>
      </c>
      <c r="I35" s="195"/>
    </row>
    <row r="36" ht="15" customHeight="1"/>
    <row r="37" spans="1:8" ht="15" customHeight="1">
      <c r="A37" s="189"/>
      <c r="B37" s="189"/>
      <c r="C37" s="189"/>
      <c r="D37" s="189"/>
      <c r="E37" s="189"/>
      <c r="F37" s="189"/>
      <c r="G37" s="189"/>
      <c r="H37" s="188"/>
    </row>
    <row r="38" spans="1:9" ht="15" customHeight="1" thickBot="1">
      <c r="A38" s="394" t="s">
        <v>559</v>
      </c>
      <c r="B38" s="394"/>
      <c r="C38" s="394"/>
      <c r="D38" s="394"/>
      <c r="E38" s="394"/>
      <c r="F38" s="394"/>
      <c r="G38" s="394"/>
      <c r="H38" s="402" t="s">
        <v>627</v>
      </c>
      <c r="I38" s="402"/>
    </row>
    <row r="39" spans="1:9" ht="15" customHeight="1" thickBot="1">
      <c r="A39" s="432" t="s">
        <v>633</v>
      </c>
      <c r="B39" s="433"/>
      <c r="C39" s="433"/>
      <c r="D39" s="434"/>
      <c r="E39" s="202" t="s">
        <v>560</v>
      </c>
      <c r="F39" s="202" t="s">
        <v>561</v>
      </c>
      <c r="G39" s="202" t="s">
        <v>562</v>
      </c>
      <c r="H39" s="202" t="s">
        <v>563</v>
      </c>
      <c r="I39" s="203" t="s">
        <v>564</v>
      </c>
    </row>
    <row r="40" spans="1:9" ht="15" customHeight="1">
      <c r="A40" s="399">
        <v>0.5</v>
      </c>
      <c r="B40" s="400"/>
      <c r="C40" s="400"/>
      <c r="D40" s="401"/>
      <c r="E40" s="346">
        <v>536.9</v>
      </c>
      <c r="F40" s="347">
        <v>575.25</v>
      </c>
      <c r="G40" s="348">
        <v>651.9499999999999</v>
      </c>
      <c r="H40" s="349">
        <v>767</v>
      </c>
      <c r="I40" s="350">
        <v>843.6999999999999</v>
      </c>
    </row>
    <row r="41" spans="1:9" ht="15" customHeight="1">
      <c r="A41" s="390">
        <v>1</v>
      </c>
      <c r="B41" s="391"/>
      <c r="C41" s="391"/>
      <c r="D41" s="392"/>
      <c r="E41" s="351">
        <v>594.425</v>
      </c>
      <c r="F41" s="352">
        <v>644.28</v>
      </c>
      <c r="G41" s="353">
        <v>743.99</v>
      </c>
      <c r="H41" s="354">
        <v>882.05</v>
      </c>
      <c r="I41" s="355">
        <v>981.76</v>
      </c>
    </row>
    <row r="42" spans="1:9" ht="15" customHeight="1">
      <c r="A42" s="390">
        <v>2</v>
      </c>
      <c r="B42" s="391"/>
      <c r="C42" s="391"/>
      <c r="D42" s="392"/>
      <c r="E42" s="351">
        <v>651.9499999999999</v>
      </c>
      <c r="F42" s="352">
        <v>713.31</v>
      </c>
      <c r="G42" s="353">
        <v>836.03</v>
      </c>
      <c r="H42" s="354">
        <v>997.0999999999999</v>
      </c>
      <c r="I42" s="355">
        <v>1119.82</v>
      </c>
    </row>
    <row r="43" spans="1:9" ht="15" customHeight="1">
      <c r="A43" s="390">
        <v>3</v>
      </c>
      <c r="B43" s="391"/>
      <c r="C43" s="391"/>
      <c r="D43" s="392"/>
      <c r="E43" s="351">
        <v>709.4749999999999</v>
      </c>
      <c r="F43" s="352">
        <v>782.3399999999999</v>
      </c>
      <c r="G43" s="353">
        <v>928.0699999999999</v>
      </c>
      <c r="H43" s="354">
        <v>1112.1499999999999</v>
      </c>
      <c r="I43" s="355">
        <v>1257.8799999999999</v>
      </c>
    </row>
    <row r="44" spans="1:9" ht="15" customHeight="1">
      <c r="A44" s="390">
        <v>4</v>
      </c>
      <c r="B44" s="391"/>
      <c r="C44" s="391"/>
      <c r="D44" s="392"/>
      <c r="E44" s="351">
        <v>767</v>
      </c>
      <c r="F44" s="352">
        <v>851.37</v>
      </c>
      <c r="G44" s="353">
        <v>1020.1099999999999</v>
      </c>
      <c r="H44" s="354">
        <v>1227.2</v>
      </c>
      <c r="I44" s="355">
        <v>1395.9399999999998</v>
      </c>
    </row>
    <row r="45" spans="1:9" ht="15" customHeight="1">
      <c r="A45" s="390">
        <v>5</v>
      </c>
      <c r="B45" s="391"/>
      <c r="C45" s="391"/>
      <c r="D45" s="392"/>
      <c r="E45" s="351">
        <v>824.525</v>
      </c>
      <c r="F45" s="352">
        <v>920.4</v>
      </c>
      <c r="G45" s="353">
        <v>1112.1499999999999</v>
      </c>
      <c r="H45" s="354">
        <v>1342.25</v>
      </c>
      <c r="I45" s="355">
        <v>1534</v>
      </c>
    </row>
    <row r="46" spans="1:9" ht="15" customHeight="1">
      <c r="A46" s="390" t="s">
        <v>635</v>
      </c>
      <c r="B46" s="391"/>
      <c r="C46" s="391"/>
      <c r="D46" s="392"/>
      <c r="E46" s="351">
        <v>882.05</v>
      </c>
      <c r="F46" s="352">
        <v>989.43</v>
      </c>
      <c r="G46" s="353">
        <v>1204.1899999999998</v>
      </c>
      <c r="H46" s="354">
        <v>1457.3</v>
      </c>
      <c r="I46" s="355">
        <v>1672.06</v>
      </c>
    </row>
    <row r="47" spans="1:9" ht="15" customHeight="1">
      <c r="A47" s="390" t="s">
        <v>636</v>
      </c>
      <c r="B47" s="391"/>
      <c r="C47" s="391"/>
      <c r="D47" s="392"/>
      <c r="E47" s="351">
        <v>939.5749999999999</v>
      </c>
      <c r="F47" s="352">
        <v>1058.46</v>
      </c>
      <c r="G47" s="353">
        <v>1296.23</v>
      </c>
      <c r="H47" s="354">
        <v>1572.35</v>
      </c>
      <c r="I47" s="355">
        <v>1810.12</v>
      </c>
    </row>
    <row r="48" spans="1:9" ht="15" customHeight="1">
      <c r="A48" s="390" t="s">
        <v>637</v>
      </c>
      <c r="B48" s="391"/>
      <c r="C48" s="391"/>
      <c r="D48" s="392"/>
      <c r="E48" s="351">
        <v>997.0999999999999</v>
      </c>
      <c r="F48" s="352">
        <v>1127.49</v>
      </c>
      <c r="G48" s="353">
        <v>1388.27</v>
      </c>
      <c r="H48" s="354">
        <v>1687.3999999999999</v>
      </c>
      <c r="I48" s="355">
        <v>1948.1799999999998</v>
      </c>
    </row>
    <row r="49" spans="1:9" ht="15" customHeight="1">
      <c r="A49" s="390" t="s">
        <v>638</v>
      </c>
      <c r="B49" s="391"/>
      <c r="C49" s="391"/>
      <c r="D49" s="392"/>
      <c r="E49" s="351">
        <v>1054.625</v>
      </c>
      <c r="F49" s="352">
        <v>1196.52</v>
      </c>
      <c r="G49" s="353">
        <v>1480.31</v>
      </c>
      <c r="H49" s="354">
        <v>1802.4499999999998</v>
      </c>
      <c r="I49" s="355">
        <v>2086.24</v>
      </c>
    </row>
    <row r="50" spans="1:9" ht="15" customHeight="1">
      <c r="A50" s="390" t="s">
        <v>639</v>
      </c>
      <c r="B50" s="391"/>
      <c r="C50" s="391"/>
      <c r="D50" s="392"/>
      <c r="E50" s="351">
        <v>1112.1499999999999</v>
      </c>
      <c r="F50" s="352">
        <v>1265.55</v>
      </c>
      <c r="G50" s="353">
        <v>1572.35</v>
      </c>
      <c r="H50" s="354">
        <v>1917.5</v>
      </c>
      <c r="I50" s="355">
        <v>2224.2999999999997</v>
      </c>
    </row>
    <row r="51" spans="1:9" ht="15" customHeight="1">
      <c r="A51" s="429" t="s">
        <v>226</v>
      </c>
      <c r="B51" s="430"/>
      <c r="C51" s="430"/>
      <c r="D51" s="431"/>
      <c r="E51" s="356">
        <v>57.525</v>
      </c>
      <c r="F51" s="357">
        <v>69.03</v>
      </c>
      <c r="G51" s="343">
        <v>92.03999999999999</v>
      </c>
      <c r="H51" s="358">
        <v>115.05</v>
      </c>
      <c r="I51" s="359">
        <v>138.06</v>
      </c>
    </row>
    <row r="52" spans="1:10" ht="15" customHeight="1" thickBot="1">
      <c r="A52" s="395" t="s">
        <v>640</v>
      </c>
      <c r="B52" s="396"/>
      <c r="C52" s="396"/>
      <c r="D52" s="397"/>
      <c r="E52" s="360">
        <v>2262.65</v>
      </c>
      <c r="F52" s="360">
        <v>2646.1499999999996</v>
      </c>
      <c r="G52" s="360">
        <v>3413.1499999999996</v>
      </c>
      <c r="H52" s="360">
        <v>4218.5</v>
      </c>
      <c r="I52" s="360">
        <v>4985.5</v>
      </c>
      <c r="J52" s="216"/>
    </row>
    <row r="53" spans="1:9" ht="30" customHeight="1">
      <c r="A53" s="436" t="s">
        <v>642</v>
      </c>
      <c r="B53" s="436"/>
      <c r="C53" s="436"/>
      <c r="D53" s="436"/>
      <c r="E53" s="436"/>
      <c r="F53" s="436"/>
      <c r="G53" s="436"/>
      <c r="H53" s="437"/>
      <c r="I53" s="437"/>
    </row>
    <row r="54" spans="1:9" ht="21" customHeight="1">
      <c r="A54" s="398" t="s">
        <v>496</v>
      </c>
      <c r="B54" s="398"/>
      <c r="C54" s="398"/>
      <c r="D54" s="398"/>
      <c r="E54" s="398"/>
      <c r="F54" s="398"/>
      <c r="G54" s="398"/>
      <c r="H54" s="398"/>
      <c r="I54" s="398"/>
    </row>
    <row r="55" spans="1:9" ht="15" customHeight="1">
      <c r="A55" s="398" t="s">
        <v>229</v>
      </c>
      <c r="B55" s="398"/>
      <c r="C55" s="398"/>
      <c r="D55" s="398"/>
      <c r="E55" s="398"/>
      <c r="F55" s="398"/>
      <c r="G55" s="398"/>
      <c r="H55" s="398"/>
      <c r="I55" s="398"/>
    </row>
    <row r="56" spans="1:8" ht="10.5" customHeight="1">
      <c r="A56" s="178"/>
      <c r="B56" s="191"/>
      <c r="C56" s="178"/>
      <c r="D56" s="178"/>
      <c r="E56" s="178"/>
      <c r="F56" s="178"/>
      <c r="G56" s="192"/>
      <c r="H56" s="192"/>
    </row>
    <row r="57" spans="1:9" ht="33.75" customHeight="1">
      <c r="A57" s="398" t="s">
        <v>497</v>
      </c>
      <c r="B57" s="398"/>
      <c r="C57" s="398"/>
      <c r="D57" s="398"/>
      <c r="E57" s="398"/>
      <c r="F57" s="398"/>
      <c r="G57" s="398"/>
      <c r="H57" s="398"/>
      <c r="I57" s="398"/>
    </row>
    <row r="58" spans="1:9" ht="42.75" customHeight="1">
      <c r="A58" s="398" t="s">
        <v>501</v>
      </c>
      <c r="B58" s="398"/>
      <c r="C58" s="398"/>
      <c r="D58" s="398"/>
      <c r="E58" s="398"/>
      <c r="F58" s="398"/>
      <c r="G58" s="398"/>
      <c r="H58" s="398"/>
      <c r="I58" s="398"/>
    </row>
    <row r="59" spans="1:8" ht="7.5" customHeight="1">
      <c r="A59" s="178"/>
      <c r="B59" s="191"/>
      <c r="C59" s="178"/>
      <c r="D59" s="178"/>
      <c r="E59" s="178"/>
      <c r="F59" s="178"/>
      <c r="G59" s="192"/>
      <c r="H59" s="192"/>
    </row>
    <row r="60" spans="1:9" ht="26.25" customHeight="1">
      <c r="A60" s="398" t="s">
        <v>0</v>
      </c>
      <c r="B60" s="398"/>
      <c r="C60" s="398"/>
      <c r="D60" s="398"/>
      <c r="E60" s="398"/>
      <c r="F60" s="398"/>
      <c r="G60" s="398"/>
      <c r="H60" s="398"/>
      <c r="I60" s="398"/>
    </row>
    <row r="61" spans="1:9" ht="33" customHeight="1">
      <c r="A61" s="393" t="s">
        <v>565</v>
      </c>
      <c r="B61" s="393"/>
      <c r="C61" s="393"/>
      <c r="D61" s="393"/>
      <c r="E61" s="393"/>
      <c r="F61" s="393"/>
      <c r="G61" s="393"/>
      <c r="H61" s="393"/>
      <c r="I61" s="393"/>
    </row>
    <row r="62" spans="1:9" ht="33" customHeight="1">
      <c r="A62" s="398" t="s">
        <v>643</v>
      </c>
      <c r="B62" s="398"/>
      <c r="C62" s="398"/>
      <c r="D62" s="398"/>
      <c r="E62" s="398"/>
      <c r="F62" s="398"/>
      <c r="G62" s="398"/>
      <c r="H62" s="398"/>
      <c r="I62" s="398"/>
    </row>
    <row r="63" spans="1:9" ht="15" customHeight="1">
      <c r="A63" s="435" t="s">
        <v>657</v>
      </c>
      <c r="B63" s="435"/>
      <c r="C63" s="435"/>
      <c r="D63" s="435"/>
      <c r="E63" s="435"/>
      <c r="F63" s="435"/>
      <c r="G63" s="435"/>
      <c r="H63" s="435"/>
      <c r="I63" s="435"/>
    </row>
    <row r="65" spans="1:9" ht="12.75">
      <c r="A65" s="247" t="s">
        <v>221</v>
      </c>
      <c r="B65" s="248"/>
      <c r="C65" s="248"/>
      <c r="D65" s="248"/>
      <c r="E65" s="248"/>
      <c r="F65" s="248"/>
      <c r="G65" s="248"/>
      <c r="H65" s="248"/>
      <c r="I65" s="249" t="s">
        <v>1</v>
      </c>
    </row>
  </sheetData>
  <sheetProtection/>
  <mergeCells count="61">
    <mergeCell ref="A43:D43"/>
    <mergeCell ref="A39:D39"/>
    <mergeCell ref="A63:I63"/>
    <mergeCell ref="A55:I55"/>
    <mergeCell ref="A57:I57"/>
    <mergeCell ref="A58:I58"/>
    <mergeCell ref="A20:C20"/>
    <mergeCell ref="A21:C21"/>
    <mergeCell ref="A22:C22"/>
    <mergeCell ref="A23:C23"/>
    <mergeCell ref="A53:I53"/>
    <mergeCell ref="A33:C33"/>
    <mergeCell ref="A62:I62"/>
    <mergeCell ref="A60:I60"/>
    <mergeCell ref="H38:I38"/>
    <mergeCell ref="A24:C24"/>
    <mergeCell ref="A41:D41"/>
    <mergeCell ref="A50:D50"/>
    <mergeCell ref="A34:C34"/>
    <mergeCell ref="A35:C35"/>
    <mergeCell ref="A51:D51"/>
    <mergeCell ref="A29:C29"/>
    <mergeCell ref="G7:I7"/>
    <mergeCell ref="A32:C32"/>
    <mergeCell ref="A19:C19"/>
    <mergeCell ref="A42:D42"/>
    <mergeCell ref="A9:C9"/>
    <mergeCell ref="A28:C28"/>
    <mergeCell ref="A13:C13"/>
    <mergeCell ref="A18:C18"/>
    <mergeCell ref="A31:C31"/>
    <mergeCell ref="A5:I5"/>
    <mergeCell ref="H3:I3"/>
    <mergeCell ref="A4:I4"/>
    <mergeCell ref="A26:C26"/>
    <mergeCell ref="A11:C11"/>
    <mergeCell ref="A30:C30"/>
    <mergeCell ref="A25:C25"/>
    <mergeCell ref="A27:C27"/>
    <mergeCell ref="D7:F7"/>
    <mergeCell ref="A7:C8"/>
    <mergeCell ref="A48:D48"/>
    <mergeCell ref="H1:I1"/>
    <mergeCell ref="H2:I2"/>
    <mergeCell ref="C2:G2"/>
    <mergeCell ref="A15:C15"/>
    <mergeCell ref="A16:C16"/>
    <mergeCell ref="A17:C17"/>
    <mergeCell ref="A10:C10"/>
    <mergeCell ref="A12:C12"/>
    <mergeCell ref="A14:C14"/>
    <mergeCell ref="A49:D49"/>
    <mergeCell ref="A61:I61"/>
    <mergeCell ref="A38:G38"/>
    <mergeCell ref="A52:D52"/>
    <mergeCell ref="A54:I54"/>
    <mergeCell ref="A40:D40"/>
    <mergeCell ref="A45:D45"/>
    <mergeCell ref="A44:D44"/>
    <mergeCell ref="A46:D46"/>
    <mergeCell ref="A47:D47"/>
  </mergeCells>
  <printOptions/>
  <pageMargins left="0.7" right="0.7" top="0.75" bottom="0.75" header="0.3" footer="0.3"/>
  <pageSetup horizontalDpi="600" verticalDpi="6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0"/>
  <sheetViews>
    <sheetView zoomScaleSheetLayoutView="90" workbookViewId="0" topLeftCell="A1">
      <selection activeCell="I12" sqref="I12"/>
    </sheetView>
  </sheetViews>
  <sheetFormatPr defaultColWidth="9.140625" defaultRowHeight="12.75"/>
  <cols>
    <col min="1" max="1" width="5.28125" style="32" customWidth="1"/>
    <col min="2" max="2" width="28.140625" style="32" customWidth="1"/>
    <col min="3" max="3" width="5.7109375" style="32" customWidth="1"/>
    <col min="4" max="4" width="9.140625" style="32" customWidth="1"/>
    <col min="5" max="5" width="2.421875" style="32" customWidth="1"/>
    <col min="6" max="6" width="5.28125" style="32" customWidth="1"/>
    <col min="7" max="7" width="24.7109375" style="32" customWidth="1"/>
    <col min="8" max="8" width="8.7109375" style="32" customWidth="1"/>
    <col min="9" max="9" width="9.140625" style="32" customWidth="1"/>
    <col min="10" max="10" width="7.8515625" style="32" customWidth="1"/>
    <col min="11" max="16384" width="9.140625" style="32" customWidth="1"/>
  </cols>
  <sheetData>
    <row r="1" spans="1:10" ht="12.75">
      <c r="A1" s="12" t="str">
        <f>'Зоны РФ'!A1</f>
        <v>Приложение № 2 к договору №_____ от "____"____________________201__ г.</v>
      </c>
      <c r="B1" s="12"/>
      <c r="C1" s="12"/>
      <c r="D1" s="12"/>
      <c r="E1" s="12"/>
      <c r="F1" s="12"/>
      <c r="H1" s="372" t="s">
        <v>591</v>
      </c>
      <c r="I1" s="372"/>
      <c r="J1" s="372"/>
    </row>
    <row r="2" spans="1:10" ht="53.25" customHeight="1">
      <c r="A2" s="3"/>
      <c r="C2" s="371" t="str">
        <f>'Зоны РФ'!D2</f>
        <v>Тула</v>
      </c>
      <c r="D2" s="371"/>
      <c r="E2" s="371"/>
      <c r="F2" s="371"/>
      <c r="G2" s="371"/>
      <c r="H2" s="5" t="str">
        <f>'Зоны РФ'!G2</f>
        <v>     ул. Ленина, 13 оф. 1          (4872) 70-13-87, 70-13-89      www.dimex.ws</v>
      </c>
      <c r="I2" s="13"/>
      <c r="J2" s="13"/>
    </row>
    <row r="3" spans="1:10" ht="22.5" customHeight="1">
      <c r="A3" s="3"/>
      <c r="B3" s="3"/>
      <c r="C3" s="3"/>
      <c r="D3" s="6"/>
      <c r="F3" s="17"/>
      <c r="H3" s="16">
        <f>'Зоны РФ'!G3</f>
        <v>42675</v>
      </c>
      <c r="I3" s="13"/>
      <c r="J3" s="13"/>
    </row>
    <row r="4" spans="1:10" ht="20.25">
      <c r="A4" s="33" t="s">
        <v>491</v>
      </c>
      <c r="B4" s="33"/>
      <c r="C4" s="33"/>
      <c r="D4" s="33"/>
      <c r="E4" s="33"/>
      <c r="F4" s="33"/>
      <c r="G4" s="33"/>
      <c r="H4" s="33"/>
      <c r="I4" s="33"/>
      <c r="J4" s="13"/>
    </row>
    <row r="5" spans="1:10" ht="16.5" customHeight="1" thickBot="1">
      <c r="A5" s="34" t="s">
        <v>89</v>
      </c>
      <c r="B5" s="34"/>
      <c r="C5" s="34"/>
      <c r="D5" s="34"/>
      <c r="E5" s="34"/>
      <c r="F5" s="34"/>
      <c r="G5" s="34"/>
      <c r="H5" s="34"/>
      <c r="I5" s="34"/>
      <c r="J5" s="13"/>
    </row>
    <row r="6" spans="1:9" ht="18.75" thickBot="1">
      <c r="A6" s="3"/>
      <c r="B6" s="204" t="s">
        <v>246</v>
      </c>
      <c r="C6" s="205" t="s">
        <v>225</v>
      </c>
      <c r="D6" s="206" t="s">
        <v>247</v>
      </c>
      <c r="E6" s="35"/>
      <c r="F6" s="36"/>
      <c r="G6" s="204" t="s">
        <v>246</v>
      </c>
      <c r="H6" s="205" t="s">
        <v>225</v>
      </c>
      <c r="I6" s="206" t="s">
        <v>247</v>
      </c>
    </row>
    <row r="7" spans="1:9" ht="13.5" thickBot="1">
      <c r="A7" s="37" t="s">
        <v>248</v>
      </c>
      <c r="B7" s="256" t="s">
        <v>249</v>
      </c>
      <c r="C7" s="257" t="s">
        <v>494</v>
      </c>
      <c r="D7" s="258" t="s">
        <v>3</v>
      </c>
      <c r="E7" s="259"/>
      <c r="F7" s="260"/>
      <c r="G7" s="261" t="s">
        <v>250</v>
      </c>
      <c r="H7" s="257" t="s">
        <v>538</v>
      </c>
      <c r="I7" s="258" t="s">
        <v>5</v>
      </c>
    </row>
    <row r="8" spans="1:9" ht="13.5" thickBot="1">
      <c r="A8" s="40"/>
      <c r="B8" s="262" t="s">
        <v>493</v>
      </c>
      <c r="C8" s="263" t="s">
        <v>494</v>
      </c>
      <c r="D8" s="264" t="s">
        <v>11</v>
      </c>
      <c r="E8" s="259"/>
      <c r="F8" s="265" t="s">
        <v>252</v>
      </c>
      <c r="G8" s="252" t="s">
        <v>566</v>
      </c>
      <c r="H8" s="263" t="s">
        <v>536</v>
      </c>
      <c r="I8" s="264" t="s">
        <v>4</v>
      </c>
    </row>
    <row r="9" spans="1:9" ht="12" customHeight="1">
      <c r="A9" s="3"/>
      <c r="B9" s="252" t="s">
        <v>251</v>
      </c>
      <c r="C9" s="263" t="s">
        <v>516</v>
      </c>
      <c r="D9" s="264" t="s">
        <v>5</v>
      </c>
      <c r="E9" s="259"/>
      <c r="F9" s="266"/>
      <c r="G9" s="252" t="s">
        <v>567</v>
      </c>
      <c r="H9" s="263" t="s">
        <v>538</v>
      </c>
      <c r="I9" s="264" t="s">
        <v>11</v>
      </c>
    </row>
    <row r="10" spans="1:9" ht="12.75">
      <c r="A10" s="39"/>
      <c r="B10" s="252" t="s">
        <v>568</v>
      </c>
      <c r="C10" s="263" t="s">
        <v>536</v>
      </c>
      <c r="D10" s="264" t="s">
        <v>11</v>
      </c>
      <c r="E10" s="259"/>
      <c r="F10" s="267"/>
      <c r="G10" s="252" t="s">
        <v>254</v>
      </c>
      <c r="H10" s="263" t="s">
        <v>538</v>
      </c>
      <c r="I10" s="264" t="s">
        <v>5</v>
      </c>
    </row>
    <row r="11" spans="1:9" ht="12.75">
      <c r="A11" s="39"/>
      <c r="B11" s="252" t="s">
        <v>253</v>
      </c>
      <c r="C11" s="263" t="s">
        <v>536</v>
      </c>
      <c r="D11" s="264" t="s">
        <v>12</v>
      </c>
      <c r="E11" s="259"/>
      <c r="F11" s="267"/>
      <c r="G11" s="252" t="s">
        <v>256</v>
      </c>
      <c r="H11" s="263" t="s">
        <v>538</v>
      </c>
      <c r="I11" s="264" t="s">
        <v>5</v>
      </c>
    </row>
    <row r="12" spans="1:9" ht="13.5" thickBot="1">
      <c r="A12" s="39"/>
      <c r="B12" s="252" t="s">
        <v>255</v>
      </c>
      <c r="C12" s="263" t="s">
        <v>537</v>
      </c>
      <c r="D12" s="264" t="s">
        <v>4</v>
      </c>
      <c r="E12" s="259"/>
      <c r="F12" s="267"/>
      <c r="G12" s="252" t="s">
        <v>258</v>
      </c>
      <c r="H12" s="263" t="s">
        <v>538</v>
      </c>
      <c r="I12" s="264" t="s">
        <v>5</v>
      </c>
    </row>
    <row r="13" spans="1:9" ht="13.5" thickBot="1">
      <c r="A13" s="39"/>
      <c r="B13" s="252" t="s">
        <v>257</v>
      </c>
      <c r="C13" s="263" t="s">
        <v>538</v>
      </c>
      <c r="D13" s="264" t="s">
        <v>5</v>
      </c>
      <c r="E13" s="259"/>
      <c r="F13" s="265" t="s">
        <v>260</v>
      </c>
      <c r="G13" s="252" t="s">
        <v>261</v>
      </c>
      <c r="H13" s="263" t="s">
        <v>516</v>
      </c>
      <c r="I13" s="264" t="s">
        <v>5</v>
      </c>
    </row>
    <row r="14" spans="1:9" ht="13.5" thickBot="1">
      <c r="A14" s="39"/>
      <c r="B14" s="252" t="s">
        <v>259</v>
      </c>
      <c r="C14" s="263" t="s">
        <v>538</v>
      </c>
      <c r="D14" s="264" t="s">
        <v>5</v>
      </c>
      <c r="E14" s="259"/>
      <c r="F14" s="265" t="s">
        <v>263</v>
      </c>
      <c r="G14" s="252" t="s">
        <v>264</v>
      </c>
      <c r="H14" s="263" t="s">
        <v>538</v>
      </c>
      <c r="I14" s="264" t="s">
        <v>6</v>
      </c>
    </row>
    <row r="15" spans="1:9" ht="13.5" thickBot="1">
      <c r="A15" s="39"/>
      <c r="B15" s="252" t="s">
        <v>262</v>
      </c>
      <c r="C15" s="263" t="s">
        <v>538</v>
      </c>
      <c r="D15" s="264" t="s">
        <v>5</v>
      </c>
      <c r="E15" s="259"/>
      <c r="F15" s="267"/>
      <c r="G15" s="252" t="s">
        <v>268</v>
      </c>
      <c r="H15" s="263" t="s">
        <v>538</v>
      </c>
      <c r="I15" s="264" t="s">
        <v>6</v>
      </c>
    </row>
    <row r="16" spans="1:9" ht="13.5" thickBot="1">
      <c r="A16" s="39"/>
      <c r="B16" s="252" t="s">
        <v>265</v>
      </c>
      <c r="C16" s="263" t="s">
        <v>537</v>
      </c>
      <c r="D16" s="264" t="s">
        <v>11</v>
      </c>
      <c r="E16" s="259"/>
      <c r="F16" s="265" t="s">
        <v>270</v>
      </c>
      <c r="G16" s="252" t="s">
        <v>271</v>
      </c>
      <c r="H16" s="263" t="s">
        <v>516</v>
      </c>
      <c r="I16" s="264" t="s">
        <v>3</v>
      </c>
    </row>
    <row r="17" spans="1:9" ht="12.75">
      <c r="A17" s="39"/>
      <c r="B17" s="252" t="s">
        <v>266</v>
      </c>
      <c r="C17" s="263" t="s">
        <v>538</v>
      </c>
      <c r="D17" s="264" t="s">
        <v>5</v>
      </c>
      <c r="E17" s="259"/>
      <c r="F17" s="267"/>
      <c r="G17" s="252" t="s">
        <v>273</v>
      </c>
      <c r="H17" s="263" t="s">
        <v>516</v>
      </c>
      <c r="I17" s="264" t="s">
        <v>3</v>
      </c>
    </row>
    <row r="18" spans="1:9" ht="12.75">
      <c r="A18" s="39"/>
      <c r="B18" s="252" t="s">
        <v>267</v>
      </c>
      <c r="C18" s="263" t="s">
        <v>538</v>
      </c>
      <c r="D18" s="264" t="s">
        <v>5</v>
      </c>
      <c r="E18" s="259"/>
      <c r="F18" s="267"/>
      <c r="G18" s="252" t="s">
        <v>275</v>
      </c>
      <c r="H18" s="263" t="s">
        <v>516</v>
      </c>
      <c r="I18" s="264" t="s">
        <v>5</v>
      </c>
    </row>
    <row r="19" spans="1:9" ht="12.75">
      <c r="A19" s="39"/>
      <c r="B19" s="252" t="s">
        <v>269</v>
      </c>
      <c r="C19" s="263" t="s">
        <v>494</v>
      </c>
      <c r="D19" s="264" t="s">
        <v>3</v>
      </c>
      <c r="E19" s="259"/>
      <c r="F19" s="267"/>
      <c r="G19" s="252" t="s">
        <v>277</v>
      </c>
      <c r="H19" s="263" t="s">
        <v>516</v>
      </c>
      <c r="I19" s="264" t="s">
        <v>5</v>
      </c>
    </row>
    <row r="20" spans="1:9" ht="13.5" thickBot="1">
      <c r="A20" s="39"/>
      <c r="B20" s="252" t="s">
        <v>272</v>
      </c>
      <c r="C20" s="263" t="s">
        <v>538</v>
      </c>
      <c r="D20" s="264" t="s">
        <v>5</v>
      </c>
      <c r="E20" s="259"/>
      <c r="F20" s="267"/>
      <c r="G20" s="252" t="s">
        <v>279</v>
      </c>
      <c r="H20" s="263" t="s">
        <v>516</v>
      </c>
      <c r="I20" s="264" t="s">
        <v>6</v>
      </c>
    </row>
    <row r="21" spans="1:9" ht="13.5" thickBot="1">
      <c r="A21" s="37" t="s">
        <v>274</v>
      </c>
      <c r="B21" s="252" t="s">
        <v>569</v>
      </c>
      <c r="C21" s="263" t="s">
        <v>538</v>
      </c>
      <c r="D21" s="264" t="s">
        <v>5</v>
      </c>
      <c r="E21" s="259"/>
      <c r="F21" s="267"/>
      <c r="G21" s="252" t="s">
        <v>281</v>
      </c>
      <c r="H21" s="263" t="s">
        <v>538</v>
      </c>
      <c r="I21" s="264" t="s">
        <v>6</v>
      </c>
    </row>
    <row r="22" spans="1:9" ht="12.75">
      <c r="A22" s="39"/>
      <c r="B22" s="252" t="s">
        <v>276</v>
      </c>
      <c r="C22" s="263" t="s">
        <v>538</v>
      </c>
      <c r="D22" s="264" t="s">
        <v>5</v>
      </c>
      <c r="E22" s="259"/>
      <c r="F22" s="267"/>
      <c r="G22" s="252" t="s">
        <v>570</v>
      </c>
      <c r="H22" s="263" t="s">
        <v>536</v>
      </c>
      <c r="I22" s="264" t="s">
        <v>4</v>
      </c>
    </row>
    <row r="23" spans="1:9" ht="12.75">
      <c r="A23" s="39"/>
      <c r="B23" s="252" t="s">
        <v>278</v>
      </c>
      <c r="C23" s="263" t="s">
        <v>538</v>
      </c>
      <c r="D23" s="264" t="s">
        <v>5</v>
      </c>
      <c r="E23" s="259"/>
      <c r="F23" s="268"/>
      <c r="G23" s="252" t="s">
        <v>285</v>
      </c>
      <c r="H23" s="263" t="s">
        <v>516</v>
      </c>
      <c r="I23" s="264" t="s">
        <v>11</v>
      </c>
    </row>
    <row r="24" spans="1:9" ht="12.75">
      <c r="A24" s="39"/>
      <c r="B24" s="252" t="s">
        <v>280</v>
      </c>
      <c r="C24" s="263" t="s">
        <v>538</v>
      </c>
      <c r="D24" s="264" t="s">
        <v>3</v>
      </c>
      <c r="E24" s="259"/>
      <c r="F24" s="268"/>
      <c r="G24" s="252" t="s">
        <v>571</v>
      </c>
      <c r="H24" s="263" t="s">
        <v>536</v>
      </c>
      <c r="I24" s="264" t="s">
        <v>4</v>
      </c>
    </row>
    <row r="25" spans="1:9" ht="13.5" thickBot="1">
      <c r="A25" s="39"/>
      <c r="B25" s="253" t="s">
        <v>282</v>
      </c>
      <c r="C25" s="263" t="s">
        <v>494</v>
      </c>
      <c r="D25" s="264" t="s">
        <v>11</v>
      </c>
      <c r="E25" s="259"/>
      <c r="F25" s="268"/>
      <c r="G25" s="252" t="s">
        <v>572</v>
      </c>
      <c r="H25" s="263" t="s">
        <v>536</v>
      </c>
      <c r="I25" s="264" t="s">
        <v>4</v>
      </c>
    </row>
    <row r="26" spans="1:9" ht="13.5" thickBot="1">
      <c r="A26" s="39"/>
      <c r="B26" s="254" t="s">
        <v>283</v>
      </c>
      <c r="C26" s="263" t="s">
        <v>284</v>
      </c>
      <c r="D26" s="264" t="s">
        <v>4</v>
      </c>
      <c r="E26" s="259"/>
      <c r="F26" s="265" t="s">
        <v>289</v>
      </c>
      <c r="G26" s="252" t="s">
        <v>290</v>
      </c>
      <c r="H26" s="263" t="s">
        <v>516</v>
      </c>
      <c r="I26" s="264" t="s">
        <v>6</v>
      </c>
    </row>
    <row r="27" spans="1:9" ht="13.5" thickBot="1">
      <c r="A27" s="39"/>
      <c r="B27" s="252" t="s">
        <v>286</v>
      </c>
      <c r="C27" s="263" t="s">
        <v>538</v>
      </c>
      <c r="D27" s="264" t="s">
        <v>3</v>
      </c>
      <c r="E27" s="259"/>
      <c r="F27" s="265" t="s">
        <v>291</v>
      </c>
      <c r="G27" s="252" t="s">
        <v>573</v>
      </c>
      <c r="H27" s="263" t="s">
        <v>538</v>
      </c>
      <c r="I27" s="264" t="s">
        <v>6</v>
      </c>
    </row>
    <row r="28" spans="1:9" ht="12.75">
      <c r="A28" s="39"/>
      <c r="B28" s="252" t="s">
        <v>287</v>
      </c>
      <c r="C28" s="263" t="s">
        <v>536</v>
      </c>
      <c r="D28" s="264" t="s">
        <v>4</v>
      </c>
      <c r="E28" s="259"/>
      <c r="F28" s="260"/>
      <c r="G28" s="253" t="s">
        <v>292</v>
      </c>
      <c r="H28" s="263" t="s">
        <v>494</v>
      </c>
      <c r="I28" s="264" t="s">
        <v>521</v>
      </c>
    </row>
    <row r="29" spans="1:9" ht="12.75">
      <c r="A29" s="39"/>
      <c r="B29" s="252" t="s">
        <v>288</v>
      </c>
      <c r="C29" s="263" t="s">
        <v>538</v>
      </c>
      <c r="D29" s="264" t="s">
        <v>2</v>
      </c>
      <c r="E29" s="259"/>
      <c r="F29" s="267"/>
      <c r="G29" s="252" t="s">
        <v>295</v>
      </c>
      <c r="H29" s="263" t="s">
        <v>538</v>
      </c>
      <c r="I29" s="264" t="s">
        <v>6</v>
      </c>
    </row>
    <row r="30" spans="1:9" ht="12.75">
      <c r="A30" s="39"/>
      <c r="B30" s="252" t="s">
        <v>574</v>
      </c>
      <c r="C30" s="263" t="s">
        <v>538</v>
      </c>
      <c r="D30" s="264" t="s">
        <v>3</v>
      </c>
      <c r="E30" s="259"/>
      <c r="F30" s="267"/>
      <c r="G30" s="252" t="s">
        <v>297</v>
      </c>
      <c r="H30" s="263" t="s">
        <v>538</v>
      </c>
      <c r="I30" s="264" t="s">
        <v>6</v>
      </c>
    </row>
    <row r="31" spans="1:9" ht="12.75">
      <c r="A31" s="39"/>
      <c r="B31" s="252" t="s">
        <v>293</v>
      </c>
      <c r="C31" s="263" t="s">
        <v>537</v>
      </c>
      <c r="D31" s="264" t="s">
        <v>11</v>
      </c>
      <c r="E31" s="259"/>
      <c r="F31" s="267"/>
      <c r="G31" s="252" t="s">
        <v>299</v>
      </c>
      <c r="H31" s="263" t="s">
        <v>536</v>
      </c>
      <c r="I31" s="264" t="s">
        <v>3</v>
      </c>
    </row>
    <row r="32" spans="1:9" ht="12.75">
      <c r="A32" s="39"/>
      <c r="B32" s="252" t="s">
        <v>294</v>
      </c>
      <c r="C32" s="263" t="s">
        <v>538</v>
      </c>
      <c r="D32" s="264" t="s">
        <v>3</v>
      </c>
      <c r="E32" s="259"/>
      <c r="F32" s="268"/>
      <c r="G32" s="252" t="s">
        <v>575</v>
      </c>
      <c r="H32" s="263" t="s">
        <v>538</v>
      </c>
      <c r="I32" s="264" t="s">
        <v>11</v>
      </c>
    </row>
    <row r="33" spans="1:9" ht="12.75">
      <c r="A33" s="39"/>
      <c r="B33" s="252" t="s">
        <v>296</v>
      </c>
      <c r="C33" s="263" t="s">
        <v>537</v>
      </c>
      <c r="D33" s="264" t="s">
        <v>11</v>
      </c>
      <c r="E33" s="259"/>
      <c r="F33" s="268"/>
      <c r="G33" s="252" t="s">
        <v>301</v>
      </c>
      <c r="H33" s="263" t="s">
        <v>516</v>
      </c>
      <c r="I33" s="264" t="s">
        <v>5</v>
      </c>
    </row>
    <row r="34" spans="1:9" ht="12.75">
      <c r="A34" s="39"/>
      <c r="B34" s="252" t="s">
        <v>298</v>
      </c>
      <c r="C34" s="263" t="s">
        <v>538</v>
      </c>
      <c r="D34" s="264" t="s">
        <v>5</v>
      </c>
      <c r="E34" s="259"/>
      <c r="F34" s="268"/>
      <c r="G34" s="252" t="s">
        <v>302</v>
      </c>
      <c r="H34" s="263" t="s">
        <v>538</v>
      </c>
      <c r="I34" s="264" t="s">
        <v>5</v>
      </c>
    </row>
    <row r="35" spans="1:9" ht="12.75">
      <c r="A35" s="39"/>
      <c r="B35" s="252" t="s">
        <v>300</v>
      </c>
      <c r="C35" s="263" t="s">
        <v>538</v>
      </c>
      <c r="D35" s="264" t="s">
        <v>5</v>
      </c>
      <c r="E35" s="259"/>
      <c r="F35" s="268"/>
      <c r="G35" s="252" t="s">
        <v>576</v>
      </c>
      <c r="H35" s="263" t="s">
        <v>537</v>
      </c>
      <c r="I35" s="264" t="s">
        <v>4</v>
      </c>
    </row>
    <row r="36" spans="1:9" ht="12.75">
      <c r="A36" s="39"/>
      <c r="B36" s="252" t="s">
        <v>577</v>
      </c>
      <c r="C36" s="263" t="s">
        <v>538</v>
      </c>
      <c r="D36" s="264" t="s">
        <v>5</v>
      </c>
      <c r="E36" s="259"/>
      <c r="F36" s="268"/>
      <c r="G36" s="252" t="s">
        <v>304</v>
      </c>
      <c r="H36" s="263" t="s">
        <v>538</v>
      </c>
      <c r="I36" s="264" t="s">
        <v>5</v>
      </c>
    </row>
    <row r="37" spans="1:9" ht="12.75">
      <c r="A37" s="39"/>
      <c r="B37" s="252" t="s">
        <v>578</v>
      </c>
      <c r="C37" s="263" t="s">
        <v>538</v>
      </c>
      <c r="D37" s="264" t="s">
        <v>5</v>
      </c>
      <c r="E37" s="259"/>
      <c r="F37" s="267"/>
      <c r="G37" s="252" t="s">
        <v>579</v>
      </c>
      <c r="H37" s="263" t="s">
        <v>516</v>
      </c>
      <c r="I37" s="264" t="s">
        <v>5</v>
      </c>
    </row>
    <row r="38" spans="1:9" ht="12.75">
      <c r="A38" s="39"/>
      <c r="B38" s="252" t="s">
        <v>303</v>
      </c>
      <c r="C38" s="263" t="s">
        <v>538</v>
      </c>
      <c r="D38" s="264" t="s">
        <v>5</v>
      </c>
      <c r="E38" s="259"/>
      <c r="F38" s="267"/>
      <c r="G38" s="252" t="s">
        <v>308</v>
      </c>
      <c r="H38" s="263" t="s">
        <v>538</v>
      </c>
      <c r="I38" s="264" t="s">
        <v>5</v>
      </c>
    </row>
    <row r="39" spans="1:9" ht="13.5" thickBot="1">
      <c r="A39" s="39"/>
      <c r="B39" s="252" t="s">
        <v>305</v>
      </c>
      <c r="C39" s="263" t="s">
        <v>538</v>
      </c>
      <c r="D39" s="264" t="s">
        <v>5</v>
      </c>
      <c r="E39" s="259"/>
      <c r="F39" s="267"/>
      <c r="G39" s="252" t="s">
        <v>580</v>
      </c>
      <c r="H39" s="263" t="s">
        <v>538</v>
      </c>
      <c r="I39" s="264" t="s">
        <v>5</v>
      </c>
    </row>
    <row r="40" spans="1:9" ht="13.5" thickBot="1">
      <c r="A40" s="37" t="s">
        <v>306</v>
      </c>
      <c r="B40" s="252" t="s">
        <v>307</v>
      </c>
      <c r="C40" s="263" t="s">
        <v>538</v>
      </c>
      <c r="D40" s="264" t="s">
        <v>6</v>
      </c>
      <c r="E40" s="259"/>
      <c r="F40" s="267"/>
      <c r="G40" s="252" t="s">
        <v>581</v>
      </c>
      <c r="H40" s="263" t="s">
        <v>538</v>
      </c>
      <c r="I40" s="264" t="s">
        <v>5</v>
      </c>
    </row>
    <row r="41" spans="1:9" ht="12.75">
      <c r="A41" s="40"/>
      <c r="B41" s="252" t="s">
        <v>582</v>
      </c>
      <c r="C41" s="263" t="s">
        <v>536</v>
      </c>
      <c r="D41" s="264" t="s">
        <v>11</v>
      </c>
      <c r="E41" s="259"/>
      <c r="F41" s="267"/>
      <c r="G41" s="252" t="s">
        <v>311</v>
      </c>
      <c r="H41" s="263" t="s">
        <v>538</v>
      </c>
      <c r="I41" s="264" t="s">
        <v>5</v>
      </c>
    </row>
    <row r="42" spans="1:9" ht="12.75">
      <c r="A42" s="39"/>
      <c r="B42" s="252" t="s">
        <v>583</v>
      </c>
      <c r="C42" s="263" t="s">
        <v>536</v>
      </c>
      <c r="D42" s="264" t="s">
        <v>4</v>
      </c>
      <c r="E42" s="259"/>
      <c r="F42" s="260"/>
      <c r="G42" s="252" t="s">
        <v>584</v>
      </c>
      <c r="H42" s="263" t="s">
        <v>538</v>
      </c>
      <c r="I42" s="264" t="s">
        <v>5</v>
      </c>
    </row>
    <row r="43" spans="1:9" ht="12.75">
      <c r="A43" s="39"/>
      <c r="B43" s="252" t="s">
        <v>309</v>
      </c>
      <c r="C43" s="263" t="s">
        <v>538</v>
      </c>
      <c r="D43" s="264" t="s">
        <v>5</v>
      </c>
      <c r="E43" s="259"/>
      <c r="F43" s="267"/>
      <c r="G43" s="252" t="s">
        <v>313</v>
      </c>
      <c r="H43" s="263" t="s">
        <v>538</v>
      </c>
      <c r="I43" s="264" t="s">
        <v>5</v>
      </c>
    </row>
    <row r="44" spans="2:9" ht="12.75">
      <c r="B44" s="252" t="s">
        <v>585</v>
      </c>
      <c r="C44" s="263" t="s">
        <v>538</v>
      </c>
      <c r="D44" s="264" t="s">
        <v>5</v>
      </c>
      <c r="E44" s="259"/>
      <c r="F44" s="267"/>
      <c r="G44" s="252" t="s">
        <v>316</v>
      </c>
      <c r="H44" s="263" t="s">
        <v>516</v>
      </c>
      <c r="I44" s="264" t="s">
        <v>5</v>
      </c>
    </row>
    <row r="45" spans="1:9" ht="13.5" thickBot="1">
      <c r="A45" s="39"/>
      <c r="B45" s="252" t="s">
        <v>310</v>
      </c>
      <c r="C45" s="263" t="s">
        <v>538</v>
      </c>
      <c r="D45" s="264" t="s">
        <v>6</v>
      </c>
      <c r="E45" s="259"/>
      <c r="F45" s="267"/>
      <c r="G45" s="252" t="s">
        <v>319</v>
      </c>
      <c r="H45" s="263" t="s">
        <v>494</v>
      </c>
      <c r="I45" s="264" t="s">
        <v>5</v>
      </c>
    </row>
    <row r="46" spans="1:9" ht="13.5" thickBot="1">
      <c r="A46" s="39"/>
      <c r="B46" s="252" t="s">
        <v>312</v>
      </c>
      <c r="C46" s="263" t="s">
        <v>538</v>
      </c>
      <c r="D46" s="264" t="s">
        <v>5</v>
      </c>
      <c r="E46" s="259"/>
      <c r="F46" s="265" t="s">
        <v>321</v>
      </c>
      <c r="G46" s="252" t="s">
        <v>322</v>
      </c>
      <c r="H46" s="263" t="s">
        <v>538</v>
      </c>
      <c r="I46" s="264" t="s">
        <v>5</v>
      </c>
    </row>
    <row r="47" spans="1:9" ht="13.5" thickBot="1">
      <c r="A47" s="37" t="s">
        <v>314</v>
      </c>
      <c r="B47" s="252" t="s">
        <v>315</v>
      </c>
      <c r="C47" s="263" t="s">
        <v>538</v>
      </c>
      <c r="D47" s="264" t="s">
        <v>6</v>
      </c>
      <c r="E47" s="259"/>
      <c r="F47" s="267"/>
      <c r="G47" s="253" t="s">
        <v>586</v>
      </c>
      <c r="H47" s="263" t="s">
        <v>494</v>
      </c>
      <c r="I47" s="264" t="s">
        <v>11</v>
      </c>
    </row>
    <row r="48" spans="1:9" ht="12.75">
      <c r="A48" s="39"/>
      <c r="B48" s="252" t="s">
        <v>317</v>
      </c>
      <c r="C48" s="263" t="s">
        <v>538</v>
      </c>
      <c r="D48" s="264" t="s">
        <v>5</v>
      </c>
      <c r="E48" s="259"/>
      <c r="F48" s="267"/>
      <c r="G48" s="252" t="s">
        <v>325</v>
      </c>
      <c r="H48" s="263" t="s">
        <v>538</v>
      </c>
      <c r="I48" s="264" t="s">
        <v>5</v>
      </c>
    </row>
    <row r="49" spans="1:9" ht="12.75">
      <c r="A49" s="39"/>
      <c r="B49" s="252" t="s">
        <v>318</v>
      </c>
      <c r="C49" s="263" t="s">
        <v>538</v>
      </c>
      <c r="D49" s="264" t="s">
        <v>5</v>
      </c>
      <c r="E49" s="259"/>
      <c r="F49" s="267"/>
      <c r="G49" s="252" t="s">
        <v>327</v>
      </c>
      <c r="H49" s="263" t="s">
        <v>538</v>
      </c>
      <c r="I49" s="264" t="s">
        <v>6</v>
      </c>
    </row>
    <row r="50" spans="1:9" ht="12.75">
      <c r="A50" s="39"/>
      <c r="B50" s="252" t="s">
        <v>320</v>
      </c>
      <c r="C50" s="263" t="s">
        <v>538</v>
      </c>
      <c r="D50" s="264" t="s">
        <v>5</v>
      </c>
      <c r="E50" s="259"/>
      <c r="F50" s="267"/>
      <c r="G50" s="252" t="s">
        <v>329</v>
      </c>
      <c r="H50" s="263" t="s">
        <v>538</v>
      </c>
      <c r="I50" s="264" t="s">
        <v>5</v>
      </c>
    </row>
    <row r="51" spans="1:9" ht="12.75">
      <c r="A51" s="39"/>
      <c r="B51" s="252" t="s">
        <v>323</v>
      </c>
      <c r="C51" s="263" t="s">
        <v>538</v>
      </c>
      <c r="D51" s="264" t="s">
        <v>3</v>
      </c>
      <c r="E51" s="259"/>
      <c r="F51" s="267"/>
      <c r="G51" s="252" t="s">
        <v>331</v>
      </c>
      <c r="H51" s="263" t="s">
        <v>538</v>
      </c>
      <c r="I51" s="264" t="s">
        <v>5</v>
      </c>
    </row>
    <row r="52" spans="1:9" ht="12.75">
      <c r="A52" s="39"/>
      <c r="B52" s="252" t="s">
        <v>324</v>
      </c>
      <c r="C52" s="263" t="s">
        <v>538</v>
      </c>
      <c r="D52" s="264" t="s">
        <v>3</v>
      </c>
      <c r="E52" s="259"/>
      <c r="F52" s="267"/>
      <c r="G52" s="269" t="s">
        <v>587</v>
      </c>
      <c r="H52" s="263" t="s">
        <v>494</v>
      </c>
      <c r="I52" s="264" t="s">
        <v>11</v>
      </c>
    </row>
    <row r="53" spans="1:9" ht="12.75">
      <c r="A53" s="39"/>
      <c r="B53" s="252" t="s">
        <v>326</v>
      </c>
      <c r="C53" s="263" t="s">
        <v>538</v>
      </c>
      <c r="D53" s="264" t="s">
        <v>3</v>
      </c>
      <c r="E53" s="259"/>
      <c r="F53" s="267"/>
      <c r="G53" s="252" t="s">
        <v>333</v>
      </c>
      <c r="H53" s="263" t="s">
        <v>536</v>
      </c>
      <c r="I53" s="264" t="s">
        <v>4</v>
      </c>
    </row>
    <row r="54" spans="1:9" ht="13.5" thickBot="1">
      <c r="A54" s="39"/>
      <c r="B54" s="252" t="s">
        <v>328</v>
      </c>
      <c r="C54" s="263" t="s">
        <v>538</v>
      </c>
      <c r="D54" s="264" t="s">
        <v>5</v>
      </c>
      <c r="E54" s="259"/>
      <c r="F54" s="267"/>
      <c r="G54" s="252" t="s">
        <v>588</v>
      </c>
      <c r="H54" s="263" t="s">
        <v>536</v>
      </c>
      <c r="I54" s="264" t="s">
        <v>4</v>
      </c>
    </row>
    <row r="55" spans="1:9" ht="13.5" thickBot="1">
      <c r="A55" s="39"/>
      <c r="B55" s="252" t="s">
        <v>330</v>
      </c>
      <c r="C55" s="263" t="s">
        <v>538</v>
      </c>
      <c r="D55" s="264" t="s">
        <v>5</v>
      </c>
      <c r="E55" s="259"/>
      <c r="F55" s="265" t="s">
        <v>336</v>
      </c>
      <c r="G55" s="252" t="s">
        <v>337</v>
      </c>
      <c r="H55" s="263" t="s">
        <v>538</v>
      </c>
      <c r="I55" s="264" t="s">
        <v>3</v>
      </c>
    </row>
    <row r="56" spans="1:9" ht="12.75">
      <c r="A56" s="39"/>
      <c r="B56" s="252" t="s">
        <v>589</v>
      </c>
      <c r="C56" s="263" t="s">
        <v>536</v>
      </c>
      <c r="D56" s="264" t="s">
        <v>4</v>
      </c>
      <c r="E56" s="259"/>
      <c r="F56" s="267"/>
      <c r="G56" s="252" t="s">
        <v>339</v>
      </c>
      <c r="H56" s="263" t="s">
        <v>538</v>
      </c>
      <c r="I56" s="264" t="s">
        <v>5</v>
      </c>
    </row>
    <row r="57" spans="1:9" ht="12.75">
      <c r="A57" s="39"/>
      <c r="B57" s="252" t="s">
        <v>332</v>
      </c>
      <c r="C57" s="263" t="s">
        <v>537</v>
      </c>
      <c r="D57" s="264" t="s">
        <v>5</v>
      </c>
      <c r="E57" s="259"/>
      <c r="F57" s="260"/>
      <c r="G57" s="252" t="s">
        <v>341</v>
      </c>
      <c r="H57" s="263" t="s">
        <v>538</v>
      </c>
      <c r="I57" s="264" t="s">
        <v>5</v>
      </c>
    </row>
    <row r="58" spans="1:9" ht="12.75">
      <c r="A58" s="39"/>
      <c r="B58" s="252" t="s">
        <v>334</v>
      </c>
      <c r="C58" s="263" t="s">
        <v>538</v>
      </c>
      <c r="D58" s="264" t="s">
        <v>5</v>
      </c>
      <c r="E58" s="259"/>
      <c r="F58" s="260"/>
      <c r="G58" s="252" t="s">
        <v>342</v>
      </c>
      <c r="H58" s="263" t="s">
        <v>538</v>
      </c>
      <c r="I58" s="264" t="s">
        <v>5</v>
      </c>
    </row>
    <row r="59" spans="1:9" ht="12.75">
      <c r="A59" s="39"/>
      <c r="B59" s="252" t="s">
        <v>335</v>
      </c>
      <c r="C59" s="263" t="s">
        <v>516</v>
      </c>
      <c r="D59" s="264" t="s">
        <v>3</v>
      </c>
      <c r="E59" s="259"/>
      <c r="F59" s="260"/>
      <c r="G59" s="252" t="s">
        <v>344</v>
      </c>
      <c r="H59" s="263" t="s">
        <v>537</v>
      </c>
      <c r="I59" s="264" t="s">
        <v>3</v>
      </c>
    </row>
    <row r="60" spans="1:9" ht="12.75">
      <c r="A60" s="39"/>
      <c r="B60" s="252" t="s">
        <v>338</v>
      </c>
      <c r="C60" s="263" t="s">
        <v>538</v>
      </c>
      <c r="D60" s="264" t="s">
        <v>3</v>
      </c>
      <c r="E60" s="259"/>
      <c r="F60" s="260"/>
      <c r="G60" s="252" t="s">
        <v>345</v>
      </c>
      <c r="H60" s="263" t="s">
        <v>538</v>
      </c>
      <c r="I60" s="264" t="s">
        <v>5</v>
      </c>
    </row>
    <row r="61" spans="2:9" ht="12.75">
      <c r="B61" s="252" t="s">
        <v>340</v>
      </c>
      <c r="C61" s="263" t="s">
        <v>538</v>
      </c>
      <c r="D61" s="264" t="s">
        <v>5</v>
      </c>
      <c r="E61" s="259"/>
      <c r="F61" s="260"/>
      <c r="G61" s="252" t="s">
        <v>346</v>
      </c>
      <c r="H61" s="263" t="s">
        <v>516</v>
      </c>
      <c r="I61" s="264" t="s">
        <v>5</v>
      </c>
    </row>
    <row r="62" spans="2:9" ht="12.75">
      <c r="B62" s="252" t="s">
        <v>590</v>
      </c>
      <c r="C62" s="263" t="s">
        <v>536</v>
      </c>
      <c r="D62" s="264" t="s">
        <v>4</v>
      </c>
      <c r="E62" s="259"/>
      <c r="F62" s="260"/>
      <c r="G62" s="252" t="s">
        <v>347</v>
      </c>
      <c r="H62" s="263" t="s">
        <v>538</v>
      </c>
      <c r="I62" s="264" t="s">
        <v>5</v>
      </c>
    </row>
    <row r="63" spans="1:9" ht="13.5" thickBot="1">
      <c r="A63" s="40"/>
      <c r="B63" s="255" t="s">
        <v>343</v>
      </c>
      <c r="C63" s="270" t="s">
        <v>536</v>
      </c>
      <c r="D63" s="271" t="s">
        <v>5</v>
      </c>
      <c r="E63" s="259"/>
      <c r="F63" s="260"/>
      <c r="G63" s="255" t="s">
        <v>349</v>
      </c>
      <c r="H63" s="270" t="s">
        <v>538</v>
      </c>
      <c r="I63" s="271" t="s">
        <v>5</v>
      </c>
    </row>
    <row r="64" spans="1:9" ht="12.75">
      <c r="A64" s="40"/>
      <c r="B64" s="207"/>
      <c r="C64" s="208"/>
      <c r="D64" s="209"/>
      <c r="E64" s="175"/>
      <c r="G64" s="210"/>
      <c r="H64" s="208"/>
      <c r="I64" s="208"/>
    </row>
    <row r="65" spans="1:10" ht="13.5" thickBot="1">
      <c r="A65" s="12" t="str">
        <f>A1</f>
        <v>Приложение № 2 к договору №_____ от "____"____________________201__ г.</v>
      </c>
      <c r="B65" s="12"/>
      <c r="C65" s="12"/>
      <c r="D65" s="12"/>
      <c r="E65" s="12"/>
      <c r="F65" s="177"/>
      <c r="G65" s="210"/>
      <c r="H65" s="372" t="s">
        <v>628</v>
      </c>
      <c r="I65" s="372"/>
      <c r="J65" s="372"/>
    </row>
    <row r="66" spans="1:9" ht="18.75" thickBot="1">
      <c r="A66" s="21"/>
      <c r="B66" s="211" t="s">
        <v>246</v>
      </c>
      <c r="C66" s="212" t="s">
        <v>225</v>
      </c>
      <c r="D66" s="213" t="s">
        <v>247</v>
      </c>
      <c r="E66" s="38"/>
      <c r="F66" s="177"/>
      <c r="G66" s="204" t="s">
        <v>246</v>
      </c>
      <c r="H66" s="205" t="s">
        <v>225</v>
      </c>
      <c r="I66" s="206" t="s">
        <v>247</v>
      </c>
    </row>
    <row r="67" spans="1:9" ht="12.75">
      <c r="A67" s="176"/>
      <c r="B67" s="261" t="s">
        <v>592</v>
      </c>
      <c r="C67" s="257" t="s">
        <v>537</v>
      </c>
      <c r="D67" s="258" t="s">
        <v>11</v>
      </c>
      <c r="E67" s="272"/>
      <c r="F67" s="260"/>
      <c r="G67" s="252" t="s">
        <v>593</v>
      </c>
      <c r="H67" s="263" t="s">
        <v>538</v>
      </c>
      <c r="I67" s="264" t="s">
        <v>5</v>
      </c>
    </row>
    <row r="68" spans="1:9" ht="12.75">
      <c r="A68" s="176"/>
      <c r="B68" s="252" t="s">
        <v>352</v>
      </c>
      <c r="C68" s="263" t="s">
        <v>538</v>
      </c>
      <c r="D68" s="264" t="s">
        <v>3</v>
      </c>
      <c r="E68" s="259"/>
      <c r="F68" s="260"/>
      <c r="G68" s="252" t="s">
        <v>348</v>
      </c>
      <c r="H68" s="263" t="s">
        <v>538</v>
      </c>
      <c r="I68" s="264" t="s">
        <v>5</v>
      </c>
    </row>
    <row r="69" spans="1:9" ht="12.75">
      <c r="A69" s="176"/>
      <c r="B69" s="252" t="s">
        <v>354</v>
      </c>
      <c r="C69" s="263" t="s">
        <v>538</v>
      </c>
      <c r="D69" s="264" t="s">
        <v>5</v>
      </c>
      <c r="E69" s="259"/>
      <c r="F69" s="266"/>
      <c r="G69" s="252" t="s">
        <v>350</v>
      </c>
      <c r="H69" s="263" t="s">
        <v>538</v>
      </c>
      <c r="I69" s="264" t="s">
        <v>5</v>
      </c>
    </row>
    <row r="70" spans="1:9" ht="12.75">
      <c r="A70" s="176"/>
      <c r="B70" s="252" t="s">
        <v>594</v>
      </c>
      <c r="C70" s="263" t="s">
        <v>538</v>
      </c>
      <c r="D70" s="264" t="s">
        <v>5</v>
      </c>
      <c r="E70" s="259"/>
      <c r="F70" s="266"/>
      <c r="G70" s="252" t="s">
        <v>351</v>
      </c>
      <c r="H70" s="263" t="s">
        <v>538</v>
      </c>
      <c r="I70" s="264" t="s">
        <v>6</v>
      </c>
    </row>
    <row r="71" spans="1:9" ht="12.75">
      <c r="A71" s="177"/>
      <c r="B71" s="252" t="s">
        <v>358</v>
      </c>
      <c r="C71" s="273">
        <v>4</v>
      </c>
      <c r="D71" s="264" t="s">
        <v>5</v>
      </c>
      <c r="E71" s="259"/>
      <c r="F71" s="266"/>
      <c r="G71" s="252" t="s">
        <v>353</v>
      </c>
      <c r="H71" s="263" t="s">
        <v>536</v>
      </c>
      <c r="I71" s="264" t="s">
        <v>11</v>
      </c>
    </row>
    <row r="72" spans="1:9" ht="13.5" thickBot="1">
      <c r="A72" s="3"/>
      <c r="B72" s="252" t="s">
        <v>360</v>
      </c>
      <c r="C72" s="263" t="s">
        <v>538</v>
      </c>
      <c r="D72" s="264" t="s">
        <v>5</v>
      </c>
      <c r="E72" s="259"/>
      <c r="F72" s="266"/>
      <c r="G72" s="252" t="s">
        <v>355</v>
      </c>
      <c r="H72" s="263" t="s">
        <v>538</v>
      </c>
      <c r="I72" s="264" t="s">
        <v>5</v>
      </c>
    </row>
    <row r="73" spans="1:9" ht="13.5" thickBot="1">
      <c r="A73" s="21"/>
      <c r="B73" s="252" t="s">
        <v>362</v>
      </c>
      <c r="C73" s="263" t="s">
        <v>538</v>
      </c>
      <c r="D73" s="264" t="s">
        <v>5</v>
      </c>
      <c r="E73" s="259"/>
      <c r="F73" s="265" t="s">
        <v>356</v>
      </c>
      <c r="G73" s="252" t="s">
        <v>357</v>
      </c>
      <c r="H73" s="263" t="s">
        <v>536</v>
      </c>
      <c r="I73" s="264" t="s">
        <v>5</v>
      </c>
    </row>
    <row r="74" spans="1:9" ht="12.75">
      <c r="A74" s="21"/>
      <c r="B74" s="253" t="s">
        <v>363</v>
      </c>
      <c r="C74" s="263" t="s">
        <v>494</v>
      </c>
      <c r="D74" s="264" t="s">
        <v>11</v>
      </c>
      <c r="E74" s="259"/>
      <c r="F74" s="267"/>
      <c r="G74" s="252" t="s">
        <v>359</v>
      </c>
      <c r="H74" s="263" t="s">
        <v>516</v>
      </c>
      <c r="I74" s="264" t="s">
        <v>5</v>
      </c>
    </row>
    <row r="75" spans="1:9" ht="12.75">
      <c r="A75" s="39"/>
      <c r="B75" s="252" t="s">
        <v>365</v>
      </c>
      <c r="C75" s="263" t="s">
        <v>536</v>
      </c>
      <c r="D75" s="264" t="s">
        <v>4</v>
      </c>
      <c r="E75" s="259"/>
      <c r="F75" s="267"/>
      <c r="G75" s="252" t="s">
        <v>361</v>
      </c>
      <c r="H75" s="263" t="s">
        <v>538</v>
      </c>
      <c r="I75" s="264" t="s">
        <v>6</v>
      </c>
    </row>
    <row r="76" spans="1:9" ht="12.75">
      <c r="A76" s="39"/>
      <c r="B76" s="252" t="s">
        <v>366</v>
      </c>
      <c r="C76" s="263" t="s">
        <v>538</v>
      </c>
      <c r="D76" s="264" t="s">
        <v>2</v>
      </c>
      <c r="E76" s="259"/>
      <c r="F76" s="267"/>
      <c r="G76" s="252" t="s">
        <v>595</v>
      </c>
      <c r="H76" s="263" t="s">
        <v>516</v>
      </c>
      <c r="I76" s="264" t="s">
        <v>5</v>
      </c>
    </row>
    <row r="77" spans="1:9" ht="13.5" thickBot="1">
      <c r="A77" s="39"/>
      <c r="B77" s="252" t="s">
        <v>368</v>
      </c>
      <c r="C77" s="263" t="s">
        <v>538</v>
      </c>
      <c r="D77" s="264" t="s">
        <v>5</v>
      </c>
      <c r="E77" s="259"/>
      <c r="F77" s="267"/>
      <c r="G77" s="252" t="s">
        <v>364</v>
      </c>
      <c r="H77" s="263" t="s">
        <v>538</v>
      </c>
      <c r="I77" s="264" t="s">
        <v>3</v>
      </c>
    </row>
    <row r="78" spans="1:9" ht="13.5" thickBot="1">
      <c r="A78" s="37" t="s">
        <v>370</v>
      </c>
      <c r="B78" s="252" t="s">
        <v>371</v>
      </c>
      <c r="C78" s="263" t="s">
        <v>538</v>
      </c>
      <c r="D78" s="264" t="s">
        <v>5</v>
      </c>
      <c r="E78" s="259"/>
      <c r="F78" s="267"/>
      <c r="G78" s="252" t="s">
        <v>367</v>
      </c>
      <c r="H78" s="263" t="s">
        <v>538</v>
      </c>
      <c r="I78" s="264" t="s">
        <v>5</v>
      </c>
    </row>
    <row r="79" spans="1:9" ht="12.75">
      <c r="A79" s="39"/>
      <c r="B79" s="252" t="s">
        <v>373</v>
      </c>
      <c r="C79" s="263" t="s">
        <v>538</v>
      </c>
      <c r="D79" s="264" t="s">
        <v>5</v>
      </c>
      <c r="E79" s="259"/>
      <c r="F79" s="267"/>
      <c r="G79" s="252" t="s">
        <v>369</v>
      </c>
      <c r="H79" s="263" t="s">
        <v>538</v>
      </c>
      <c r="I79" s="264" t="s">
        <v>6</v>
      </c>
    </row>
    <row r="80" spans="1:9" ht="12.75">
      <c r="A80" s="39"/>
      <c r="B80" s="252" t="s">
        <v>375</v>
      </c>
      <c r="C80" s="263" t="s">
        <v>538</v>
      </c>
      <c r="D80" s="264" t="s">
        <v>5</v>
      </c>
      <c r="E80" s="259"/>
      <c r="F80" s="267"/>
      <c r="G80" s="252" t="s">
        <v>372</v>
      </c>
      <c r="H80" s="263" t="s">
        <v>538</v>
      </c>
      <c r="I80" s="264" t="s">
        <v>6</v>
      </c>
    </row>
    <row r="81" spans="1:9" ht="12.75">
      <c r="A81" s="39"/>
      <c r="B81" s="252" t="s">
        <v>376</v>
      </c>
      <c r="C81" s="263" t="s">
        <v>538</v>
      </c>
      <c r="D81" s="264" t="s">
        <v>5</v>
      </c>
      <c r="E81" s="259"/>
      <c r="F81" s="267"/>
      <c r="G81" s="252" t="s">
        <v>374</v>
      </c>
      <c r="H81" s="263" t="s">
        <v>538</v>
      </c>
      <c r="I81" s="264" t="s">
        <v>5</v>
      </c>
    </row>
    <row r="82" spans="1:9" ht="12.75">
      <c r="A82" s="39"/>
      <c r="B82" s="252" t="s">
        <v>596</v>
      </c>
      <c r="C82" s="263" t="s">
        <v>536</v>
      </c>
      <c r="D82" s="264" t="s">
        <v>4</v>
      </c>
      <c r="E82" s="259"/>
      <c r="F82" s="267"/>
      <c r="G82" s="252" t="s">
        <v>597</v>
      </c>
      <c r="H82" s="263" t="s">
        <v>536</v>
      </c>
      <c r="I82" s="264" t="s">
        <v>631</v>
      </c>
    </row>
    <row r="83" spans="1:9" ht="13.5" thickBot="1">
      <c r="A83" s="39"/>
      <c r="B83" s="252" t="s">
        <v>380</v>
      </c>
      <c r="C83" s="263" t="s">
        <v>538</v>
      </c>
      <c r="D83" s="264" t="s">
        <v>3</v>
      </c>
      <c r="E83" s="259"/>
      <c r="F83" s="267"/>
      <c r="G83" s="252" t="s">
        <v>377</v>
      </c>
      <c r="H83" s="263" t="s">
        <v>537</v>
      </c>
      <c r="I83" s="264" t="s">
        <v>5</v>
      </c>
    </row>
    <row r="84" spans="1:9" ht="13.5" thickBot="1">
      <c r="A84" s="39"/>
      <c r="B84" s="252" t="s">
        <v>382</v>
      </c>
      <c r="C84" s="263" t="s">
        <v>538</v>
      </c>
      <c r="D84" s="264" t="s">
        <v>3</v>
      </c>
      <c r="E84" s="259"/>
      <c r="F84" s="265" t="s">
        <v>378</v>
      </c>
      <c r="G84" s="252" t="s">
        <v>379</v>
      </c>
      <c r="H84" s="263" t="s">
        <v>538</v>
      </c>
      <c r="I84" s="264" t="s">
        <v>5</v>
      </c>
    </row>
    <row r="85" spans="1:9" ht="12.75">
      <c r="A85" s="39"/>
      <c r="B85" s="252" t="s">
        <v>384</v>
      </c>
      <c r="C85" s="263" t="s">
        <v>538</v>
      </c>
      <c r="D85" s="264" t="s">
        <v>6</v>
      </c>
      <c r="E85" s="259"/>
      <c r="F85" s="267"/>
      <c r="G85" s="252" t="s">
        <v>381</v>
      </c>
      <c r="H85" s="263" t="s">
        <v>536</v>
      </c>
      <c r="I85" s="264" t="s">
        <v>5</v>
      </c>
    </row>
    <row r="86" spans="1:9" ht="14.25" customHeight="1" thickBot="1">
      <c r="A86" s="39"/>
      <c r="B86" s="252" t="s">
        <v>386</v>
      </c>
      <c r="C86" s="263" t="s">
        <v>536</v>
      </c>
      <c r="D86" s="264" t="s">
        <v>11</v>
      </c>
      <c r="E86" s="259"/>
      <c r="F86" s="267"/>
      <c r="G86" s="253" t="s">
        <v>383</v>
      </c>
      <c r="H86" s="263" t="s">
        <v>494</v>
      </c>
      <c r="I86" s="264" t="s">
        <v>11</v>
      </c>
    </row>
    <row r="87" spans="1:9" ht="13.5" thickBot="1">
      <c r="A87" s="37" t="s">
        <v>388</v>
      </c>
      <c r="B87" s="252" t="s">
        <v>598</v>
      </c>
      <c r="C87" s="263" t="s">
        <v>516</v>
      </c>
      <c r="D87" s="264" t="s">
        <v>3</v>
      </c>
      <c r="E87" s="259"/>
      <c r="F87" s="260"/>
      <c r="G87" s="254" t="s">
        <v>385</v>
      </c>
      <c r="H87" s="263" t="s">
        <v>535</v>
      </c>
      <c r="I87" s="264" t="s">
        <v>11</v>
      </c>
    </row>
    <row r="88" spans="1:9" ht="12.75">
      <c r="A88" s="39"/>
      <c r="B88" s="252" t="s">
        <v>390</v>
      </c>
      <c r="C88" s="263" t="s">
        <v>516</v>
      </c>
      <c r="D88" s="264" t="s">
        <v>5</v>
      </c>
      <c r="E88" s="259"/>
      <c r="F88" s="260"/>
      <c r="G88" s="254" t="s">
        <v>387</v>
      </c>
      <c r="H88" s="263" t="s">
        <v>535</v>
      </c>
      <c r="I88" s="264" t="s">
        <v>11</v>
      </c>
    </row>
    <row r="89" spans="2:9" ht="12.75">
      <c r="B89" s="252" t="s">
        <v>599</v>
      </c>
      <c r="C89" s="263" t="s">
        <v>538</v>
      </c>
      <c r="D89" s="264" t="s">
        <v>5</v>
      </c>
      <c r="E89" s="259"/>
      <c r="F89" s="260"/>
      <c r="G89" s="254" t="s">
        <v>600</v>
      </c>
      <c r="H89" s="263">
        <v>1</v>
      </c>
      <c r="I89" s="264" t="s">
        <v>11</v>
      </c>
    </row>
    <row r="90" spans="2:9" ht="12.75">
      <c r="B90" s="252" t="s">
        <v>601</v>
      </c>
      <c r="C90" s="263" t="s">
        <v>538</v>
      </c>
      <c r="D90" s="264" t="s">
        <v>6</v>
      </c>
      <c r="E90" s="259"/>
      <c r="F90" s="260"/>
      <c r="G90" s="254" t="s">
        <v>389</v>
      </c>
      <c r="H90" s="263" t="s">
        <v>535</v>
      </c>
      <c r="I90" s="264" t="s">
        <v>4</v>
      </c>
    </row>
    <row r="91" spans="2:9" ht="13.5" thickBot="1">
      <c r="B91" s="252" t="s">
        <v>602</v>
      </c>
      <c r="C91" s="263" t="s">
        <v>538</v>
      </c>
      <c r="D91" s="264" t="s">
        <v>5</v>
      </c>
      <c r="E91" s="259"/>
      <c r="F91" s="260"/>
      <c r="G91" s="254" t="s">
        <v>391</v>
      </c>
      <c r="H91" s="263" t="s">
        <v>535</v>
      </c>
      <c r="I91" s="264" t="s">
        <v>11</v>
      </c>
    </row>
    <row r="92" spans="1:9" ht="13.5" thickBot="1">
      <c r="A92" s="37" t="s">
        <v>392</v>
      </c>
      <c r="B92" s="252" t="s">
        <v>393</v>
      </c>
      <c r="C92" s="263" t="s">
        <v>516</v>
      </c>
      <c r="D92" s="264" t="s">
        <v>3</v>
      </c>
      <c r="E92" s="259"/>
      <c r="F92" s="260"/>
      <c r="G92" s="254" t="s">
        <v>394</v>
      </c>
      <c r="H92" s="263" t="s">
        <v>535</v>
      </c>
      <c r="I92" s="264" t="s">
        <v>11</v>
      </c>
    </row>
    <row r="93" spans="1:9" ht="12.75">
      <c r="A93" s="39"/>
      <c r="B93" s="252" t="s">
        <v>395</v>
      </c>
      <c r="C93" s="263" t="s">
        <v>538</v>
      </c>
      <c r="D93" s="264" t="s">
        <v>6</v>
      </c>
      <c r="E93" s="259"/>
      <c r="F93" s="260"/>
      <c r="G93" s="254" t="s">
        <v>396</v>
      </c>
      <c r="H93" s="263" t="s">
        <v>535</v>
      </c>
      <c r="I93" s="264" t="s">
        <v>11</v>
      </c>
    </row>
    <row r="94" spans="1:9" ht="13.5" thickBot="1">
      <c r="A94" s="39"/>
      <c r="B94" s="252" t="s">
        <v>397</v>
      </c>
      <c r="C94" s="263" t="s">
        <v>538</v>
      </c>
      <c r="D94" s="264" t="s">
        <v>3</v>
      </c>
      <c r="E94" s="259"/>
      <c r="F94" s="267"/>
      <c r="G94" s="252" t="s">
        <v>398</v>
      </c>
      <c r="H94" s="263" t="s">
        <v>538</v>
      </c>
      <c r="I94" s="264" t="s">
        <v>3</v>
      </c>
    </row>
    <row r="95" spans="1:9" ht="13.5" thickBot="1">
      <c r="A95" s="39"/>
      <c r="B95" s="252" t="s">
        <v>603</v>
      </c>
      <c r="C95" s="263" t="s">
        <v>538</v>
      </c>
      <c r="D95" s="264" t="s">
        <v>6</v>
      </c>
      <c r="E95" s="259"/>
      <c r="F95" s="265" t="s">
        <v>399</v>
      </c>
      <c r="G95" s="252" t="s">
        <v>604</v>
      </c>
      <c r="H95" s="263" t="s">
        <v>516</v>
      </c>
      <c r="I95" s="264" t="s">
        <v>6</v>
      </c>
    </row>
    <row r="96" spans="1:9" ht="12.75">
      <c r="A96" s="39"/>
      <c r="B96" s="252" t="s">
        <v>400</v>
      </c>
      <c r="C96" s="263" t="s">
        <v>538</v>
      </c>
      <c r="D96" s="264" t="s">
        <v>3</v>
      </c>
      <c r="E96" s="259"/>
      <c r="F96" s="267"/>
      <c r="G96" s="252" t="s">
        <v>401</v>
      </c>
      <c r="H96" s="263" t="s">
        <v>538</v>
      </c>
      <c r="I96" s="264" t="s">
        <v>6</v>
      </c>
    </row>
    <row r="97" spans="1:9" ht="12.75">
      <c r="A97" s="39"/>
      <c r="B97" s="252" t="s">
        <v>402</v>
      </c>
      <c r="C97" s="263" t="s">
        <v>538</v>
      </c>
      <c r="D97" s="264" t="s">
        <v>3</v>
      </c>
      <c r="E97" s="259"/>
      <c r="F97" s="267"/>
      <c r="G97" s="252" t="s">
        <v>403</v>
      </c>
      <c r="H97" s="263" t="s">
        <v>516</v>
      </c>
      <c r="I97" s="264" t="s">
        <v>5</v>
      </c>
    </row>
    <row r="98" spans="1:9" ht="12.75">
      <c r="A98" s="39"/>
      <c r="B98" s="252" t="s">
        <v>605</v>
      </c>
      <c r="C98" s="263" t="s">
        <v>536</v>
      </c>
      <c r="D98" s="264" t="s">
        <v>4</v>
      </c>
      <c r="E98" s="259"/>
      <c r="F98" s="267"/>
      <c r="G98" s="252" t="s">
        <v>606</v>
      </c>
      <c r="H98" s="263" t="s">
        <v>536</v>
      </c>
      <c r="I98" s="264" t="s">
        <v>11</v>
      </c>
    </row>
    <row r="99" spans="1:9" ht="12.75">
      <c r="A99" s="39"/>
      <c r="B99" s="252" t="s">
        <v>607</v>
      </c>
      <c r="C99" s="263" t="s">
        <v>537</v>
      </c>
      <c r="D99" s="264" t="s">
        <v>11</v>
      </c>
      <c r="E99" s="259"/>
      <c r="F99" s="267"/>
      <c r="G99" s="252" t="s">
        <v>608</v>
      </c>
      <c r="H99" s="263" t="s">
        <v>536</v>
      </c>
      <c r="I99" s="264" t="s">
        <v>4</v>
      </c>
    </row>
    <row r="100" spans="1:9" ht="13.5" thickBot="1">
      <c r="A100" s="39"/>
      <c r="B100" s="252" t="s">
        <v>404</v>
      </c>
      <c r="C100" s="263" t="s">
        <v>537</v>
      </c>
      <c r="D100" s="264" t="s">
        <v>3</v>
      </c>
      <c r="E100" s="259"/>
      <c r="F100" s="267"/>
      <c r="G100" s="252" t="s">
        <v>405</v>
      </c>
      <c r="H100" s="263" t="s">
        <v>538</v>
      </c>
      <c r="I100" s="264" t="s">
        <v>6</v>
      </c>
    </row>
    <row r="101" spans="1:9" ht="13.5" thickBot="1">
      <c r="A101" s="37" t="s">
        <v>406</v>
      </c>
      <c r="B101" s="252" t="s">
        <v>609</v>
      </c>
      <c r="C101" s="263" t="s">
        <v>538</v>
      </c>
      <c r="D101" s="264" t="s">
        <v>5</v>
      </c>
      <c r="E101" s="259"/>
      <c r="F101" s="265" t="s">
        <v>408</v>
      </c>
      <c r="G101" s="252" t="s">
        <v>409</v>
      </c>
      <c r="H101" s="263" t="s">
        <v>537</v>
      </c>
      <c r="I101" s="264" t="s">
        <v>11</v>
      </c>
    </row>
    <row r="102" spans="2:9" ht="13.5" thickBot="1">
      <c r="B102" s="252" t="s">
        <v>407</v>
      </c>
      <c r="C102" s="263" t="s">
        <v>538</v>
      </c>
      <c r="D102" s="264" t="s">
        <v>5</v>
      </c>
      <c r="E102" s="259"/>
      <c r="F102" s="265" t="s">
        <v>411</v>
      </c>
      <c r="G102" s="252" t="s">
        <v>610</v>
      </c>
      <c r="H102" s="263" t="s">
        <v>538</v>
      </c>
      <c r="I102" s="264" t="s">
        <v>5</v>
      </c>
    </row>
    <row r="103" spans="1:9" ht="13.5" thickBot="1">
      <c r="A103" s="39"/>
      <c r="B103" s="252" t="s">
        <v>410</v>
      </c>
      <c r="C103" s="263" t="s">
        <v>537</v>
      </c>
      <c r="D103" s="264" t="s">
        <v>4</v>
      </c>
      <c r="E103" s="259"/>
      <c r="F103" s="265" t="s">
        <v>414</v>
      </c>
      <c r="G103" s="252" t="s">
        <v>415</v>
      </c>
      <c r="H103" s="263" t="s">
        <v>538</v>
      </c>
      <c r="I103" s="264" t="s">
        <v>5</v>
      </c>
    </row>
    <row r="104" spans="1:9" ht="13.5" thickBot="1">
      <c r="A104" s="37" t="s">
        <v>412</v>
      </c>
      <c r="B104" s="252" t="s">
        <v>413</v>
      </c>
      <c r="C104" s="263" t="s">
        <v>538</v>
      </c>
      <c r="D104" s="264" t="s">
        <v>3</v>
      </c>
      <c r="E104" s="259"/>
      <c r="F104" s="267"/>
      <c r="G104" s="252" t="s">
        <v>417</v>
      </c>
      <c r="H104" s="263" t="s">
        <v>537</v>
      </c>
      <c r="I104" s="264" t="s">
        <v>11</v>
      </c>
    </row>
    <row r="105" spans="1:9" ht="12.75">
      <c r="A105" s="39"/>
      <c r="B105" s="252" t="s">
        <v>611</v>
      </c>
      <c r="C105" s="263" t="s">
        <v>538</v>
      </c>
      <c r="D105" s="264" t="s">
        <v>6</v>
      </c>
      <c r="E105" s="259"/>
      <c r="F105" s="267"/>
      <c r="G105" s="252" t="s">
        <v>612</v>
      </c>
      <c r="H105" s="263" t="s">
        <v>536</v>
      </c>
      <c r="I105" s="264" t="s">
        <v>4</v>
      </c>
    </row>
    <row r="106" spans="1:9" ht="13.5" thickBot="1">
      <c r="A106" s="39"/>
      <c r="B106" s="252" t="s">
        <v>416</v>
      </c>
      <c r="C106" s="263" t="s">
        <v>537</v>
      </c>
      <c r="D106" s="264" t="s">
        <v>11</v>
      </c>
      <c r="E106" s="259"/>
      <c r="F106" s="266"/>
      <c r="G106" s="252" t="s">
        <v>420</v>
      </c>
      <c r="H106" s="263" t="s">
        <v>538</v>
      </c>
      <c r="I106" s="264" t="s">
        <v>5</v>
      </c>
    </row>
    <row r="107" spans="1:9" ht="13.5" thickBot="1">
      <c r="A107" s="39"/>
      <c r="B107" s="252" t="s">
        <v>418</v>
      </c>
      <c r="C107" s="263" t="s">
        <v>538</v>
      </c>
      <c r="D107" s="264" t="s">
        <v>5</v>
      </c>
      <c r="E107" s="259"/>
      <c r="F107" s="265" t="s">
        <v>421</v>
      </c>
      <c r="G107" s="252" t="s">
        <v>422</v>
      </c>
      <c r="H107" s="263" t="s">
        <v>536</v>
      </c>
      <c r="I107" s="264" t="s">
        <v>4</v>
      </c>
    </row>
    <row r="108" spans="1:9" ht="12.75">
      <c r="A108" s="39"/>
      <c r="B108" s="252" t="s">
        <v>419</v>
      </c>
      <c r="C108" s="263" t="s">
        <v>538</v>
      </c>
      <c r="D108" s="264" t="s">
        <v>6</v>
      </c>
      <c r="E108" s="259"/>
      <c r="F108" s="266"/>
      <c r="G108" s="252" t="s">
        <v>613</v>
      </c>
      <c r="H108" s="263" t="s">
        <v>536</v>
      </c>
      <c r="I108" s="264" t="s">
        <v>4</v>
      </c>
    </row>
    <row r="109" spans="1:9" ht="13.5" thickBot="1">
      <c r="A109" s="39"/>
      <c r="B109" s="252" t="s">
        <v>614</v>
      </c>
      <c r="C109" s="263" t="s">
        <v>538</v>
      </c>
      <c r="D109" s="264" t="s">
        <v>2</v>
      </c>
      <c r="E109" s="259"/>
      <c r="F109" s="266"/>
      <c r="G109" s="252" t="s">
        <v>615</v>
      </c>
      <c r="H109" s="263" t="s">
        <v>538</v>
      </c>
      <c r="I109" s="264" t="s">
        <v>3</v>
      </c>
    </row>
    <row r="110" spans="1:9" ht="13.5" thickBot="1">
      <c r="A110" s="39"/>
      <c r="B110" s="252" t="s">
        <v>423</v>
      </c>
      <c r="C110" s="263" t="s">
        <v>538</v>
      </c>
      <c r="D110" s="264" t="s">
        <v>5</v>
      </c>
      <c r="E110" s="259"/>
      <c r="F110" s="265" t="s">
        <v>426</v>
      </c>
      <c r="G110" s="252" t="s">
        <v>427</v>
      </c>
      <c r="H110" s="263" t="s">
        <v>538</v>
      </c>
      <c r="I110" s="264" t="s">
        <v>5</v>
      </c>
    </row>
    <row r="111" spans="1:9" ht="12.75">
      <c r="A111" s="39"/>
      <c r="B111" s="252" t="s">
        <v>424</v>
      </c>
      <c r="C111" s="263" t="s">
        <v>538</v>
      </c>
      <c r="D111" s="264" t="s">
        <v>5</v>
      </c>
      <c r="E111" s="259"/>
      <c r="F111" s="266"/>
      <c r="G111" s="252" t="s">
        <v>428</v>
      </c>
      <c r="H111" s="263" t="s">
        <v>538</v>
      </c>
      <c r="I111" s="264" t="s">
        <v>6</v>
      </c>
    </row>
    <row r="112" spans="1:9" ht="12.75">
      <c r="A112" s="39"/>
      <c r="B112" s="252" t="s">
        <v>425</v>
      </c>
      <c r="C112" s="263" t="s">
        <v>538</v>
      </c>
      <c r="D112" s="264" t="s">
        <v>5</v>
      </c>
      <c r="E112" s="259"/>
      <c r="F112" s="266"/>
      <c r="G112" s="252" t="s">
        <v>430</v>
      </c>
      <c r="H112" s="263" t="s">
        <v>538</v>
      </c>
      <c r="I112" s="264" t="s">
        <v>5</v>
      </c>
    </row>
    <row r="113" spans="1:9" ht="12.75">
      <c r="A113" s="39"/>
      <c r="B113" s="252" t="s">
        <v>429</v>
      </c>
      <c r="C113" s="263" t="s">
        <v>538</v>
      </c>
      <c r="D113" s="264" t="s">
        <v>5</v>
      </c>
      <c r="E113" s="259"/>
      <c r="F113" s="266"/>
      <c r="G113" s="253" t="s">
        <v>616</v>
      </c>
      <c r="H113" s="263" t="s">
        <v>494</v>
      </c>
      <c r="I113" s="264" t="s">
        <v>4</v>
      </c>
    </row>
    <row r="114" spans="1:9" ht="13.5" thickBot="1">
      <c r="A114" s="39"/>
      <c r="B114" s="252" t="s">
        <v>617</v>
      </c>
      <c r="C114" s="263" t="s">
        <v>538</v>
      </c>
      <c r="D114" s="264" t="s">
        <v>5</v>
      </c>
      <c r="E114" s="259"/>
      <c r="F114" s="266"/>
      <c r="G114" s="252" t="s">
        <v>432</v>
      </c>
      <c r="H114" s="263" t="s">
        <v>538</v>
      </c>
      <c r="I114" s="264" t="s">
        <v>5</v>
      </c>
    </row>
    <row r="115" spans="1:9" ht="13.5" thickBot="1">
      <c r="A115" s="39"/>
      <c r="B115" s="252" t="s">
        <v>431</v>
      </c>
      <c r="C115" s="263" t="s">
        <v>537</v>
      </c>
      <c r="D115" s="264" t="s">
        <v>11</v>
      </c>
      <c r="E115" s="259"/>
      <c r="F115" s="265" t="s">
        <v>434</v>
      </c>
      <c r="G115" s="252" t="s">
        <v>618</v>
      </c>
      <c r="H115" s="263" t="s">
        <v>538</v>
      </c>
      <c r="I115" s="264" t="s">
        <v>5</v>
      </c>
    </row>
    <row r="116" spans="1:9" ht="13.5" thickBot="1">
      <c r="A116" s="39"/>
      <c r="B116" s="252" t="s">
        <v>433</v>
      </c>
      <c r="C116" s="263" t="s">
        <v>516</v>
      </c>
      <c r="D116" s="264" t="s">
        <v>3</v>
      </c>
      <c r="E116" s="259"/>
      <c r="F116" s="260"/>
      <c r="G116" s="252" t="s">
        <v>619</v>
      </c>
      <c r="H116" s="263" t="s">
        <v>516</v>
      </c>
      <c r="I116" s="264" t="s">
        <v>5</v>
      </c>
    </row>
    <row r="117" spans="1:9" ht="13.5" thickBot="1">
      <c r="A117" s="39"/>
      <c r="B117" s="252" t="s">
        <v>435</v>
      </c>
      <c r="C117" s="263" t="s">
        <v>538</v>
      </c>
      <c r="D117" s="264" t="s">
        <v>2</v>
      </c>
      <c r="E117" s="259"/>
      <c r="F117" s="265" t="s">
        <v>436</v>
      </c>
      <c r="G117" s="252" t="s">
        <v>437</v>
      </c>
      <c r="H117" s="263" t="s">
        <v>538</v>
      </c>
      <c r="I117" s="264" t="s">
        <v>5</v>
      </c>
    </row>
    <row r="118" spans="1:9" ht="13.5" thickBot="1">
      <c r="A118" s="39"/>
      <c r="B118" s="252" t="s">
        <v>620</v>
      </c>
      <c r="C118" s="263" t="s">
        <v>536</v>
      </c>
      <c r="D118" s="264" t="s">
        <v>11</v>
      </c>
      <c r="E118" s="259"/>
      <c r="F118" s="268"/>
      <c r="G118" s="255" t="s">
        <v>438</v>
      </c>
      <c r="H118" s="270" t="s">
        <v>516</v>
      </c>
      <c r="I118" s="271" t="s">
        <v>3</v>
      </c>
    </row>
    <row r="119" spans="1:9" ht="13.5" thickBot="1">
      <c r="A119" s="39"/>
      <c r="B119" s="255" t="s">
        <v>621</v>
      </c>
      <c r="C119" s="270" t="s">
        <v>536</v>
      </c>
      <c r="D119" s="271" t="s">
        <v>11</v>
      </c>
      <c r="E119" s="259"/>
      <c r="F119" s="260"/>
      <c r="G119" s="260"/>
      <c r="H119" s="260"/>
      <c r="I119" s="260"/>
    </row>
    <row r="120" spans="2:9" ht="12.75">
      <c r="B120" s="260"/>
      <c r="C120" s="260"/>
      <c r="D120" s="260"/>
      <c r="E120" s="260"/>
      <c r="F120" s="260"/>
      <c r="G120" s="260"/>
      <c r="H120" s="260"/>
      <c r="I120" s="260"/>
    </row>
    <row r="121" spans="1:10" ht="43.5" customHeight="1">
      <c r="A121" s="41" t="s">
        <v>439</v>
      </c>
      <c r="B121" s="41"/>
      <c r="C121" s="41"/>
      <c r="D121" s="41"/>
      <c r="E121" s="41"/>
      <c r="F121" s="41"/>
      <c r="G121" s="41"/>
      <c r="H121" s="41"/>
      <c r="I121" s="13"/>
      <c r="J121" s="13"/>
    </row>
    <row r="122" spans="1:10" ht="36">
      <c r="A122" s="41" t="s">
        <v>462</v>
      </c>
      <c r="B122" s="13"/>
      <c r="C122" s="41"/>
      <c r="D122" s="41"/>
      <c r="E122" s="41"/>
      <c r="F122" s="41"/>
      <c r="G122" s="41"/>
      <c r="H122" s="41"/>
      <c r="I122" s="41"/>
      <c r="J122" s="13"/>
    </row>
    <row r="123" spans="1:10" ht="19.5" customHeight="1">
      <c r="A123" s="42" t="s">
        <v>440</v>
      </c>
      <c r="B123" s="41"/>
      <c r="C123" s="41"/>
      <c r="D123" s="41"/>
      <c r="E123" s="41"/>
      <c r="F123" s="41"/>
      <c r="G123" s="41"/>
      <c r="H123" s="41"/>
      <c r="I123" s="41"/>
      <c r="J123" s="13"/>
    </row>
    <row r="124" spans="1:10" ht="25.5" customHeight="1">
      <c r="A124" s="1" t="s">
        <v>221</v>
      </c>
      <c r="B124" s="11"/>
      <c r="C124" s="11"/>
      <c r="D124" s="11"/>
      <c r="E124" s="11"/>
      <c r="F124" s="11"/>
      <c r="H124" s="43"/>
      <c r="I124" s="43"/>
      <c r="J124" s="2" t="s">
        <v>1</v>
      </c>
    </row>
    <row r="125" spans="1:9" ht="12.75">
      <c r="A125" s="44"/>
      <c r="B125" s="44"/>
      <c r="C125" s="44"/>
      <c r="D125" s="44"/>
      <c r="E125" s="44"/>
      <c r="F125" s="45"/>
      <c r="G125" s="44"/>
      <c r="H125" s="44"/>
      <c r="I125" s="44"/>
    </row>
    <row r="126" spans="1:9" ht="12.75">
      <c r="A126" s="44"/>
      <c r="B126" s="44"/>
      <c r="C126" s="44"/>
      <c r="D126" s="44"/>
      <c r="E126" s="44"/>
      <c r="F126" s="45"/>
      <c r="G126" s="44"/>
      <c r="H126" s="44"/>
      <c r="I126" s="44"/>
    </row>
    <row r="127" spans="1:9" ht="12.75">
      <c r="A127" s="44"/>
      <c r="B127" s="44"/>
      <c r="C127" s="44"/>
      <c r="D127" s="44"/>
      <c r="E127" s="44"/>
      <c r="F127" s="45"/>
      <c r="G127" s="44"/>
      <c r="H127" s="44"/>
      <c r="I127" s="44"/>
    </row>
    <row r="128" spans="1:9" ht="12.75">
      <c r="A128" s="44"/>
      <c r="B128" s="44"/>
      <c r="C128" s="44"/>
      <c r="D128" s="44"/>
      <c r="E128" s="44"/>
      <c r="F128" s="45"/>
      <c r="G128" s="44"/>
      <c r="H128" s="44"/>
      <c r="I128" s="44"/>
    </row>
    <row r="129" spans="1:9" ht="12.75">
      <c r="A129" s="44"/>
      <c r="B129" s="44"/>
      <c r="C129" s="44"/>
      <c r="D129" s="44"/>
      <c r="E129" s="44"/>
      <c r="F129" s="45"/>
      <c r="G129" s="44"/>
      <c r="H129" s="44"/>
      <c r="I129" s="44"/>
    </row>
    <row r="130" spans="1:9" ht="12.75">
      <c r="A130" s="44"/>
      <c r="B130" s="44"/>
      <c r="C130" s="44"/>
      <c r="D130" s="44"/>
      <c r="E130" s="44"/>
      <c r="F130" s="45"/>
      <c r="G130" s="44"/>
      <c r="H130" s="44"/>
      <c r="I130" s="44"/>
    </row>
    <row r="131" spans="1:9" ht="12.75">
      <c r="A131" s="44"/>
      <c r="B131" s="44"/>
      <c r="C131" s="44"/>
      <c r="D131" s="44"/>
      <c r="E131" s="44"/>
      <c r="F131" s="45"/>
      <c r="G131" s="44"/>
      <c r="H131" s="44"/>
      <c r="I131" s="44"/>
    </row>
    <row r="132" spans="1:9" ht="12.75">
      <c r="A132" s="44"/>
      <c r="B132" s="44"/>
      <c r="C132" s="44"/>
      <c r="D132" s="44"/>
      <c r="E132" s="44"/>
      <c r="F132" s="45"/>
      <c r="G132" s="44"/>
      <c r="H132" s="44"/>
      <c r="I132" s="44"/>
    </row>
    <row r="133" spans="1:9" ht="12.75">
      <c r="A133" s="44"/>
      <c r="B133" s="44"/>
      <c r="C133" s="44"/>
      <c r="D133" s="44"/>
      <c r="E133" s="44"/>
      <c r="F133" s="45"/>
      <c r="G133" s="44"/>
      <c r="H133" s="44"/>
      <c r="I133" s="44"/>
    </row>
    <row r="134" spans="1:9" ht="12.75">
      <c r="A134" s="44"/>
      <c r="B134" s="44"/>
      <c r="C134" s="44"/>
      <c r="D134" s="44"/>
      <c r="E134" s="44"/>
      <c r="F134" s="45"/>
      <c r="G134" s="44"/>
      <c r="H134" s="44"/>
      <c r="I134" s="44"/>
    </row>
    <row r="135" spans="1:9" ht="12.75">
      <c r="A135" s="44"/>
      <c r="B135" s="44"/>
      <c r="C135" s="44"/>
      <c r="D135" s="44"/>
      <c r="E135" s="44"/>
      <c r="F135" s="45"/>
      <c r="G135" s="44"/>
      <c r="H135" s="44"/>
      <c r="I135" s="44"/>
    </row>
    <row r="136" spans="1:9" ht="12.75">
      <c r="A136" s="44"/>
      <c r="B136" s="44"/>
      <c r="C136" s="44"/>
      <c r="D136" s="44"/>
      <c r="E136" s="44"/>
      <c r="F136" s="45"/>
      <c r="G136" s="44"/>
      <c r="H136" s="44"/>
      <c r="I136" s="44"/>
    </row>
    <row r="137" spans="1:9" ht="12.75">
      <c r="A137" s="44"/>
      <c r="B137" s="44"/>
      <c r="C137" s="44"/>
      <c r="D137" s="44"/>
      <c r="E137" s="44"/>
      <c r="F137" s="45"/>
      <c r="G137" s="44"/>
      <c r="H137" s="44"/>
      <c r="I137" s="44"/>
    </row>
    <row r="138" spans="1:9" ht="12.75">
      <c r="A138" s="44"/>
      <c r="B138" s="44"/>
      <c r="C138" s="44"/>
      <c r="D138" s="44"/>
      <c r="E138" s="44"/>
      <c r="F138" s="45"/>
      <c r="G138" s="44"/>
      <c r="H138" s="44"/>
      <c r="I138" s="44"/>
    </row>
    <row r="139" spans="1:9" ht="12.75">
      <c r="A139" s="44"/>
      <c r="B139" s="44"/>
      <c r="C139" s="44"/>
      <c r="D139" s="44"/>
      <c r="E139" s="44"/>
      <c r="F139" s="45"/>
      <c r="G139" s="44"/>
      <c r="H139" s="44"/>
      <c r="I139" s="44"/>
    </row>
    <row r="140" spans="1:9" ht="12.75">
      <c r="A140" s="44"/>
      <c r="B140" s="44"/>
      <c r="C140" s="44"/>
      <c r="D140" s="44"/>
      <c r="E140" s="44"/>
      <c r="F140" s="45"/>
      <c r="G140" s="44"/>
      <c r="H140" s="44"/>
      <c r="I140" s="44"/>
    </row>
    <row r="141" spans="1:9" ht="12.75">
      <c r="A141" s="44"/>
      <c r="B141" s="44"/>
      <c r="C141" s="44"/>
      <c r="D141" s="44"/>
      <c r="E141" s="44"/>
      <c r="F141" s="45"/>
      <c r="G141" s="44"/>
      <c r="H141" s="44"/>
      <c r="I141" s="44"/>
    </row>
    <row r="142" spans="1:9" ht="12.75">
      <c r="A142" s="44"/>
      <c r="B142" s="44"/>
      <c r="C142" s="44"/>
      <c r="D142" s="44"/>
      <c r="E142" s="44"/>
      <c r="F142" s="45"/>
      <c r="G142" s="44"/>
      <c r="H142" s="44"/>
      <c r="I142" s="44"/>
    </row>
    <row r="143" spans="1:9" ht="12.75">
      <c r="A143" s="44"/>
      <c r="B143" s="44"/>
      <c r="C143" s="44"/>
      <c r="D143" s="44"/>
      <c r="E143" s="44"/>
      <c r="F143" s="45"/>
      <c r="G143" s="44"/>
      <c r="H143" s="44"/>
      <c r="I143" s="44"/>
    </row>
    <row r="144" spans="1:9" ht="12.75">
      <c r="A144" s="44"/>
      <c r="B144" s="44"/>
      <c r="C144" s="44"/>
      <c r="D144" s="44"/>
      <c r="E144" s="44"/>
      <c r="F144" s="45"/>
      <c r="G144" s="44"/>
      <c r="H144" s="44"/>
      <c r="I144" s="44"/>
    </row>
    <row r="145" spans="1:9" ht="12.75">
      <c r="A145" s="44"/>
      <c r="B145" s="44"/>
      <c r="C145" s="44"/>
      <c r="D145" s="44"/>
      <c r="E145" s="44"/>
      <c r="F145" s="45"/>
      <c r="G145" s="44"/>
      <c r="H145" s="44"/>
      <c r="I145" s="44"/>
    </row>
    <row r="146" spans="1:9" ht="12.75">
      <c r="A146" s="44"/>
      <c r="B146" s="44"/>
      <c r="C146" s="44"/>
      <c r="D146" s="44"/>
      <c r="E146" s="44"/>
      <c r="F146" s="45"/>
      <c r="G146" s="44"/>
      <c r="H146" s="44"/>
      <c r="I146" s="44"/>
    </row>
    <row r="147" spans="1:9" ht="12.75">
      <c r="A147" s="44"/>
      <c r="B147" s="44"/>
      <c r="C147" s="44"/>
      <c r="D147" s="44"/>
      <c r="E147" s="44"/>
      <c r="F147" s="45"/>
      <c r="G147" s="44"/>
      <c r="H147" s="44"/>
      <c r="I147" s="44"/>
    </row>
    <row r="148" spans="1:9" ht="12.75">
      <c r="A148" s="44"/>
      <c r="B148" s="44"/>
      <c r="C148" s="44"/>
      <c r="D148" s="44"/>
      <c r="E148" s="44"/>
      <c r="F148" s="45"/>
      <c r="G148" s="44"/>
      <c r="H148" s="44"/>
      <c r="I148" s="44"/>
    </row>
    <row r="149" spans="1:9" ht="12.75">
      <c r="A149" s="44"/>
      <c r="B149" s="44"/>
      <c r="C149" s="44"/>
      <c r="D149" s="44"/>
      <c r="E149" s="44"/>
      <c r="F149" s="44"/>
      <c r="G149" s="44"/>
      <c r="H149" s="44"/>
      <c r="I149" s="44"/>
    </row>
    <row r="150" spans="1:9" ht="12.75">
      <c r="A150" s="44"/>
      <c r="B150" s="44"/>
      <c r="C150" s="44"/>
      <c r="D150" s="44"/>
      <c r="E150" s="44"/>
      <c r="F150" s="44"/>
      <c r="G150" s="44"/>
      <c r="H150" s="44"/>
      <c r="I150" s="44"/>
    </row>
  </sheetData>
  <sheetProtection selectLockedCells="1" selectUnlockedCells="1"/>
  <mergeCells count="3">
    <mergeCell ref="C2:G2"/>
    <mergeCell ref="H1:J1"/>
    <mergeCell ref="H65:J65"/>
  </mergeCells>
  <printOptions horizontalCentered="1"/>
  <pageMargins left="0.5905511811023623" right="0" top="0" bottom="0" header="0.5118110236220472" footer="0.5118110236220472"/>
  <pageSetup fitToHeight="2" horizontalDpi="300" verticalDpi="3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3">
      <selection activeCell="G3" sqref="G3:H3"/>
    </sheetView>
  </sheetViews>
  <sheetFormatPr defaultColWidth="9.140625" defaultRowHeight="12.75"/>
  <cols>
    <col min="1" max="1" width="22.140625" style="32" customWidth="1"/>
    <col min="2" max="2" width="13.8515625" style="32" customWidth="1"/>
    <col min="3" max="3" width="12.140625" style="32" customWidth="1"/>
    <col min="4" max="4" width="12.421875" style="32" customWidth="1"/>
    <col min="5" max="5" width="12.140625" style="32" customWidth="1"/>
    <col min="6" max="6" width="10.8515625" style="32" customWidth="1"/>
    <col min="7" max="7" width="14.28125" style="32" customWidth="1"/>
    <col min="8" max="16384" width="9.140625" style="32" customWidth="1"/>
  </cols>
  <sheetData>
    <row r="1" spans="1:8" ht="15.75" customHeight="1">
      <c r="A1" s="12" t="str">
        <f>'Зоны РФ'!A1</f>
        <v>Приложение № 2 к договору №_____ от "____"____________________201__ г.</v>
      </c>
      <c r="B1" s="12"/>
      <c r="C1" s="12"/>
      <c r="D1" s="12"/>
      <c r="E1" s="12"/>
      <c r="F1" s="12"/>
      <c r="G1" s="372" t="s">
        <v>629</v>
      </c>
      <c r="H1" s="372"/>
    </row>
    <row r="2" spans="1:8" ht="57.75" customHeight="1">
      <c r="A2" s="3"/>
      <c r="C2" s="371" t="str">
        <f>'Зоны РФ'!D2</f>
        <v>Тула</v>
      </c>
      <c r="D2" s="371"/>
      <c r="E2" s="371"/>
      <c r="F2" s="371"/>
      <c r="G2" s="403" t="str">
        <f>'Зоны РФ'!G2</f>
        <v>     ул. Ленина, 13 оф. 1          (4872) 70-13-87, 70-13-89      www.dimex.ws</v>
      </c>
      <c r="H2" s="403"/>
    </row>
    <row r="3" spans="1:8" ht="27.75">
      <c r="A3" s="3"/>
      <c r="B3" s="3"/>
      <c r="C3" s="3"/>
      <c r="D3" s="6"/>
      <c r="G3" s="373">
        <f>'Зоны РФ'!G3</f>
        <v>42675</v>
      </c>
      <c r="H3" s="373"/>
    </row>
    <row r="4" spans="1:8" ht="20.25">
      <c r="A4" s="438" t="s">
        <v>492</v>
      </c>
      <c r="B4" s="438"/>
      <c r="C4" s="438"/>
      <c r="D4" s="438"/>
      <c r="E4" s="438"/>
      <c r="F4" s="438"/>
      <c r="G4" s="438"/>
      <c r="H4" s="438"/>
    </row>
    <row r="5" spans="1:8" ht="30" customHeight="1" thickBot="1">
      <c r="A5" s="439" t="s">
        <v>441</v>
      </c>
      <c r="B5" s="439"/>
      <c r="C5" s="439"/>
      <c r="D5" s="439"/>
      <c r="E5" s="439"/>
      <c r="F5" s="439"/>
      <c r="G5" s="439"/>
      <c r="H5" s="439"/>
    </row>
    <row r="6" spans="1:8" ht="17.25" customHeight="1" thickBot="1">
      <c r="A6" s="136" t="s">
        <v>442</v>
      </c>
      <c r="B6" s="137" t="s">
        <v>92</v>
      </c>
      <c r="C6" s="137"/>
      <c r="D6" s="137"/>
      <c r="E6" s="137"/>
      <c r="F6" s="137"/>
      <c r="G6" s="214"/>
      <c r="H6" s="138"/>
    </row>
    <row r="7" spans="1:8" ht="13.5" thickBot="1">
      <c r="A7" s="154"/>
      <c r="B7" s="106" t="s">
        <v>443</v>
      </c>
      <c r="C7" s="106">
        <v>1</v>
      </c>
      <c r="D7" s="106">
        <v>2</v>
      </c>
      <c r="E7" s="106">
        <v>3</v>
      </c>
      <c r="F7" s="106">
        <v>4</v>
      </c>
      <c r="G7" s="106">
        <v>5</v>
      </c>
      <c r="H7" s="155">
        <v>6</v>
      </c>
    </row>
    <row r="8" spans="1:8" ht="12.75">
      <c r="A8" s="108">
        <v>0.25</v>
      </c>
      <c r="B8" s="109">
        <v>700</v>
      </c>
      <c r="C8" s="109">
        <v>700</v>
      </c>
      <c r="D8" s="118">
        <v>1190</v>
      </c>
      <c r="E8" s="109">
        <v>1390</v>
      </c>
      <c r="F8" s="109">
        <v>1600</v>
      </c>
      <c r="G8" s="109">
        <v>1930</v>
      </c>
      <c r="H8" s="110">
        <v>2500</v>
      </c>
    </row>
    <row r="9" spans="1:8" ht="12.75">
      <c r="A9" s="111">
        <v>0.5</v>
      </c>
      <c r="B9" s="107">
        <v>800</v>
      </c>
      <c r="C9" s="107">
        <v>800</v>
      </c>
      <c r="D9" s="114">
        <f>D8+170</f>
        <v>1360</v>
      </c>
      <c r="E9" s="114">
        <f>E8+280</f>
        <v>1670</v>
      </c>
      <c r="F9" s="114">
        <f>F8+330</f>
        <v>1930</v>
      </c>
      <c r="G9" s="114">
        <f>G8+400</f>
        <v>2330</v>
      </c>
      <c r="H9" s="115">
        <f>H8+520</f>
        <v>3020</v>
      </c>
    </row>
    <row r="10" spans="1:8" ht="12.75">
      <c r="A10" s="111">
        <v>1</v>
      </c>
      <c r="B10" s="107">
        <v>900</v>
      </c>
      <c r="C10" s="107">
        <v>900</v>
      </c>
      <c r="D10" s="114">
        <f aca="true" t="shared" si="0" ref="D10:D18">D9+170</f>
        <v>1530</v>
      </c>
      <c r="E10" s="114">
        <f aca="true" t="shared" si="1" ref="E10:E18">E9+280</f>
        <v>1950</v>
      </c>
      <c r="F10" s="114">
        <f aca="true" t="shared" si="2" ref="F10:F18">F9+330</f>
        <v>2260</v>
      </c>
      <c r="G10" s="114">
        <f aca="true" t="shared" si="3" ref="G10:G18">G9+400</f>
        <v>2730</v>
      </c>
      <c r="H10" s="115">
        <f aca="true" t="shared" si="4" ref="H10:H18">H9+520</f>
        <v>3540</v>
      </c>
    </row>
    <row r="11" spans="1:8" ht="12.75">
      <c r="A11" s="111">
        <v>1.5</v>
      </c>
      <c r="B11" s="107">
        <v>1000</v>
      </c>
      <c r="C11" s="107">
        <v>1000</v>
      </c>
      <c r="D11" s="114">
        <f t="shared" si="0"/>
        <v>1700</v>
      </c>
      <c r="E11" s="114">
        <f t="shared" si="1"/>
        <v>2230</v>
      </c>
      <c r="F11" s="114">
        <f t="shared" si="2"/>
        <v>2590</v>
      </c>
      <c r="G11" s="114">
        <f t="shared" si="3"/>
        <v>3130</v>
      </c>
      <c r="H11" s="115">
        <f t="shared" si="4"/>
        <v>4060</v>
      </c>
    </row>
    <row r="12" spans="1:8" ht="12.75">
      <c r="A12" s="111">
        <v>2</v>
      </c>
      <c r="B12" s="107">
        <v>1100</v>
      </c>
      <c r="C12" s="107">
        <v>1100</v>
      </c>
      <c r="D12" s="114">
        <f t="shared" si="0"/>
        <v>1870</v>
      </c>
      <c r="E12" s="114">
        <f>E11+280</f>
        <v>2510</v>
      </c>
      <c r="F12" s="114">
        <f t="shared" si="2"/>
        <v>2920</v>
      </c>
      <c r="G12" s="114">
        <f t="shared" si="3"/>
        <v>3530</v>
      </c>
      <c r="H12" s="115">
        <f t="shared" si="4"/>
        <v>4580</v>
      </c>
    </row>
    <row r="13" spans="1:8" ht="12.75">
      <c r="A13" s="111">
        <v>2.5</v>
      </c>
      <c r="B13" s="107">
        <v>1200</v>
      </c>
      <c r="C13" s="107">
        <v>1200</v>
      </c>
      <c r="D13" s="114">
        <f t="shared" si="0"/>
        <v>2040</v>
      </c>
      <c r="E13" s="114">
        <f t="shared" si="1"/>
        <v>2790</v>
      </c>
      <c r="F13" s="114">
        <f t="shared" si="2"/>
        <v>3250</v>
      </c>
      <c r="G13" s="114">
        <f t="shared" si="3"/>
        <v>3930</v>
      </c>
      <c r="H13" s="115">
        <f t="shared" si="4"/>
        <v>5100</v>
      </c>
    </row>
    <row r="14" spans="1:8" ht="12.75">
      <c r="A14" s="111">
        <v>3</v>
      </c>
      <c r="B14" s="107">
        <v>1300</v>
      </c>
      <c r="C14" s="107">
        <v>1300</v>
      </c>
      <c r="D14" s="114">
        <f t="shared" si="0"/>
        <v>2210</v>
      </c>
      <c r="E14" s="114">
        <f t="shared" si="1"/>
        <v>3070</v>
      </c>
      <c r="F14" s="114">
        <f t="shared" si="2"/>
        <v>3580</v>
      </c>
      <c r="G14" s="114">
        <f t="shared" si="3"/>
        <v>4330</v>
      </c>
      <c r="H14" s="115">
        <f t="shared" si="4"/>
        <v>5620</v>
      </c>
    </row>
    <row r="15" spans="1:8" ht="12.75">
      <c r="A15" s="111">
        <v>3.5</v>
      </c>
      <c r="B15" s="107">
        <v>1400</v>
      </c>
      <c r="C15" s="107">
        <v>1400</v>
      </c>
      <c r="D15" s="114">
        <f t="shared" si="0"/>
        <v>2380</v>
      </c>
      <c r="E15" s="114">
        <f t="shared" si="1"/>
        <v>3350</v>
      </c>
      <c r="F15" s="114">
        <f t="shared" si="2"/>
        <v>3910</v>
      </c>
      <c r="G15" s="114">
        <f t="shared" si="3"/>
        <v>4730</v>
      </c>
      <c r="H15" s="115">
        <f t="shared" si="4"/>
        <v>6140</v>
      </c>
    </row>
    <row r="16" spans="1:8" ht="12.75">
      <c r="A16" s="111">
        <v>4</v>
      </c>
      <c r="B16" s="107">
        <v>1500</v>
      </c>
      <c r="C16" s="107">
        <v>1500</v>
      </c>
      <c r="D16" s="114">
        <f t="shared" si="0"/>
        <v>2550</v>
      </c>
      <c r="E16" s="114">
        <f t="shared" si="1"/>
        <v>3630</v>
      </c>
      <c r="F16" s="114">
        <f t="shared" si="2"/>
        <v>4240</v>
      </c>
      <c r="G16" s="114">
        <f t="shared" si="3"/>
        <v>5130</v>
      </c>
      <c r="H16" s="115">
        <f t="shared" si="4"/>
        <v>6660</v>
      </c>
    </row>
    <row r="17" spans="1:8" ht="12.75">
      <c r="A17" s="111">
        <v>4.5</v>
      </c>
      <c r="B17" s="107">
        <v>1600</v>
      </c>
      <c r="C17" s="107">
        <v>1600</v>
      </c>
      <c r="D17" s="114">
        <f t="shared" si="0"/>
        <v>2720</v>
      </c>
      <c r="E17" s="114">
        <f t="shared" si="1"/>
        <v>3910</v>
      </c>
      <c r="F17" s="114">
        <f t="shared" si="2"/>
        <v>4570</v>
      </c>
      <c r="G17" s="114">
        <f t="shared" si="3"/>
        <v>5530</v>
      </c>
      <c r="H17" s="115">
        <f t="shared" si="4"/>
        <v>7180</v>
      </c>
    </row>
    <row r="18" spans="1:8" ht="13.5" thickBot="1">
      <c r="A18" s="112">
        <v>5</v>
      </c>
      <c r="B18" s="113">
        <v>1700</v>
      </c>
      <c r="C18" s="113">
        <v>1700</v>
      </c>
      <c r="D18" s="116">
        <f t="shared" si="0"/>
        <v>2890</v>
      </c>
      <c r="E18" s="116">
        <f t="shared" si="1"/>
        <v>4190</v>
      </c>
      <c r="F18" s="116">
        <f t="shared" si="2"/>
        <v>4900</v>
      </c>
      <c r="G18" s="116">
        <f t="shared" si="3"/>
        <v>5930</v>
      </c>
      <c r="H18" s="156">
        <f t="shared" si="4"/>
        <v>7700</v>
      </c>
    </row>
    <row r="19" spans="1:8" ht="27.75" customHeight="1" thickBot="1">
      <c r="A19" s="441" t="s">
        <v>444</v>
      </c>
      <c r="B19" s="441"/>
      <c r="C19" s="441"/>
      <c r="D19" s="441"/>
      <c r="E19" s="441"/>
      <c r="F19" s="441"/>
      <c r="G19" s="441"/>
      <c r="H19" s="441"/>
    </row>
    <row r="20" spans="1:8" ht="16.5" customHeight="1" thickBot="1">
      <c r="A20" s="136" t="s">
        <v>442</v>
      </c>
      <c r="B20" s="137" t="s">
        <v>92</v>
      </c>
      <c r="C20" s="137"/>
      <c r="D20" s="137"/>
      <c r="E20" s="137"/>
      <c r="F20" s="137"/>
      <c r="G20" s="138"/>
      <c r="H20" s="138"/>
    </row>
    <row r="21" spans="1:8" ht="13.5" thickBot="1">
      <c r="A21" s="139"/>
      <c r="B21" s="46" t="s">
        <v>443</v>
      </c>
      <c r="C21" s="46">
        <v>1</v>
      </c>
      <c r="D21" s="46">
        <v>2</v>
      </c>
      <c r="E21" s="46">
        <v>3</v>
      </c>
      <c r="F21" s="46">
        <v>4</v>
      </c>
      <c r="G21" s="46">
        <v>5</v>
      </c>
      <c r="H21" s="140">
        <v>6</v>
      </c>
    </row>
    <row r="22" spans="1:8" ht="12.75">
      <c r="A22" s="47">
        <v>0.5</v>
      </c>
      <c r="B22" s="120">
        <v>1500</v>
      </c>
      <c r="C22" s="48">
        <v>1600</v>
      </c>
      <c r="D22" s="48">
        <v>1650</v>
      </c>
      <c r="E22" s="48">
        <v>1800</v>
      </c>
      <c r="F22" s="48">
        <v>2100</v>
      </c>
      <c r="G22" s="48">
        <v>2400</v>
      </c>
      <c r="H22" s="49">
        <v>3000</v>
      </c>
    </row>
    <row r="23" spans="1:8" ht="12.75">
      <c r="A23" s="50">
        <v>1</v>
      </c>
      <c r="B23" s="121">
        <v>1580</v>
      </c>
      <c r="C23" s="52">
        <f>C22+150</f>
        <v>1750</v>
      </c>
      <c r="D23" s="52">
        <f>D22+220</f>
        <v>1870</v>
      </c>
      <c r="E23" s="52">
        <f>E22+350</f>
        <v>2150</v>
      </c>
      <c r="F23" s="52">
        <f>F22+390</f>
        <v>2490</v>
      </c>
      <c r="G23" s="52">
        <f>G22+400</f>
        <v>2800</v>
      </c>
      <c r="H23" s="117">
        <f>H22+570</f>
        <v>3570</v>
      </c>
    </row>
    <row r="24" spans="1:8" ht="12.75">
      <c r="A24" s="50">
        <v>1.5</v>
      </c>
      <c r="B24" s="121">
        <v>1660</v>
      </c>
      <c r="C24" s="52">
        <f aca="true" t="shared" si="5" ref="C24:C31">C23+150</f>
        <v>1900</v>
      </c>
      <c r="D24" s="52">
        <f aca="true" t="shared" si="6" ref="D24:D31">D23+220</f>
        <v>2090</v>
      </c>
      <c r="E24" s="52">
        <f aca="true" t="shared" si="7" ref="E24:E31">E23+350</f>
        <v>2500</v>
      </c>
      <c r="F24" s="52">
        <f aca="true" t="shared" si="8" ref="F24:F31">F23+390</f>
        <v>2880</v>
      </c>
      <c r="G24" s="52">
        <f aca="true" t="shared" si="9" ref="G24:G31">G23+400</f>
        <v>3200</v>
      </c>
      <c r="H24" s="117">
        <f aca="true" t="shared" si="10" ref="H24:H31">H23+570</f>
        <v>4140</v>
      </c>
    </row>
    <row r="25" spans="1:8" ht="12.75">
      <c r="A25" s="50">
        <v>2</v>
      </c>
      <c r="B25" s="121">
        <v>1740</v>
      </c>
      <c r="C25" s="52">
        <f t="shared" si="5"/>
        <v>2050</v>
      </c>
      <c r="D25" s="52">
        <f t="shared" si="6"/>
        <v>2310</v>
      </c>
      <c r="E25" s="52">
        <f t="shared" si="7"/>
        <v>2850</v>
      </c>
      <c r="F25" s="52">
        <f t="shared" si="8"/>
        <v>3270</v>
      </c>
      <c r="G25" s="52">
        <f t="shared" si="9"/>
        <v>3600</v>
      </c>
      <c r="H25" s="117">
        <f t="shared" si="10"/>
        <v>4710</v>
      </c>
    </row>
    <row r="26" spans="1:8" ht="12.75">
      <c r="A26" s="50">
        <v>2.5</v>
      </c>
      <c r="B26" s="121">
        <v>1820</v>
      </c>
      <c r="C26" s="52">
        <f t="shared" si="5"/>
        <v>2200</v>
      </c>
      <c r="D26" s="52">
        <f t="shared" si="6"/>
        <v>2530</v>
      </c>
      <c r="E26" s="52">
        <f t="shared" si="7"/>
        <v>3200</v>
      </c>
      <c r="F26" s="52">
        <f t="shared" si="8"/>
        <v>3660</v>
      </c>
      <c r="G26" s="52">
        <f t="shared" si="9"/>
        <v>4000</v>
      </c>
      <c r="H26" s="117">
        <f t="shared" si="10"/>
        <v>5280</v>
      </c>
    </row>
    <row r="27" spans="1:8" ht="12.75">
      <c r="A27" s="50">
        <v>3</v>
      </c>
      <c r="B27" s="121">
        <v>1900</v>
      </c>
      <c r="C27" s="52">
        <f t="shared" si="5"/>
        <v>2350</v>
      </c>
      <c r="D27" s="52">
        <f t="shared" si="6"/>
        <v>2750</v>
      </c>
      <c r="E27" s="52">
        <f t="shared" si="7"/>
        <v>3550</v>
      </c>
      <c r="F27" s="52">
        <f t="shared" si="8"/>
        <v>4050</v>
      </c>
      <c r="G27" s="52">
        <f t="shared" si="9"/>
        <v>4400</v>
      </c>
      <c r="H27" s="117">
        <f t="shared" si="10"/>
        <v>5850</v>
      </c>
    </row>
    <row r="28" spans="1:8" ht="12.75">
      <c r="A28" s="50">
        <v>3.5</v>
      </c>
      <c r="B28" s="121">
        <v>1980</v>
      </c>
      <c r="C28" s="52">
        <f t="shared" si="5"/>
        <v>2500</v>
      </c>
      <c r="D28" s="52">
        <f t="shared" si="6"/>
        <v>2970</v>
      </c>
      <c r="E28" s="52">
        <f t="shared" si="7"/>
        <v>3900</v>
      </c>
      <c r="F28" s="52">
        <f t="shared" si="8"/>
        <v>4440</v>
      </c>
      <c r="G28" s="52">
        <f t="shared" si="9"/>
        <v>4800</v>
      </c>
      <c r="H28" s="117">
        <f t="shared" si="10"/>
        <v>6420</v>
      </c>
    </row>
    <row r="29" spans="1:8" ht="12.75">
      <c r="A29" s="50">
        <v>4</v>
      </c>
      <c r="B29" s="121">
        <v>2060</v>
      </c>
      <c r="C29" s="52">
        <f t="shared" si="5"/>
        <v>2650</v>
      </c>
      <c r="D29" s="52">
        <f t="shared" si="6"/>
        <v>3190</v>
      </c>
      <c r="E29" s="52">
        <f t="shared" si="7"/>
        <v>4250</v>
      </c>
      <c r="F29" s="52">
        <f t="shared" si="8"/>
        <v>4830</v>
      </c>
      <c r="G29" s="52">
        <f t="shared" si="9"/>
        <v>5200</v>
      </c>
      <c r="H29" s="117">
        <f t="shared" si="10"/>
        <v>6990</v>
      </c>
    </row>
    <row r="30" spans="1:8" ht="12.75">
      <c r="A30" s="50">
        <v>4.5</v>
      </c>
      <c r="B30" s="121">
        <v>2140</v>
      </c>
      <c r="C30" s="52">
        <f t="shared" si="5"/>
        <v>2800</v>
      </c>
      <c r="D30" s="52">
        <f t="shared" si="6"/>
        <v>3410</v>
      </c>
      <c r="E30" s="52">
        <f t="shared" si="7"/>
        <v>4600</v>
      </c>
      <c r="F30" s="52">
        <f t="shared" si="8"/>
        <v>5220</v>
      </c>
      <c r="G30" s="52">
        <f t="shared" si="9"/>
        <v>5600</v>
      </c>
      <c r="H30" s="117">
        <f t="shared" si="10"/>
        <v>7560</v>
      </c>
    </row>
    <row r="31" spans="1:8" ht="12.75">
      <c r="A31" s="50">
        <v>5</v>
      </c>
      <c r="B31" s="121">
        <v>2220</v>
      </c>
      <c r="C31" s="52">
        <f t="shared" si="5"/>
        <v>2950</v>
      </c>
      <c r="D31" s="52">
        <f t="shared" si="6"/>
        <v>3630</v>
      </c>
      <c r="E31" s="52">
        <f t="shared" si="7"/>
        <v>4950</v>
      </c>
      <c r="F31" s="52">
        <f t="shared" si="8"/>
        <v>5610</v>
      </c>
      <c r="G31" s="52">
        <f t="shared" si="9"/>
        <v>6000</v>
      </c>
      <c r="H31" s="117">
        <f t="shared" si="10"/>
        <v>8130</v>
      </c>
    </row>
    <row r="32" spans="1:8" ht="12.75">
      <c r="A32" s="119">
        <v>6</v>
      </c>
      <c r="B32" s="122">
        <v>2380</v>
      </c>
      <c r="C32" s="52">
        <f>C31+300</f>
        <v>3250</v>
      </c>
      <c r="D32" s="52">
        <f>D31+350</f>
        <v>3980</v>
      </c>
      <c r="E32" s="51">
        <f>E31+500</f>
        <v>5450</v>
      </c>
      <c r="F32" s="51">
        <f>F31+650</f>
        <v>6260</v>
      </c>
      <c r="G32" s="51">
        <f aca="true" t="shared" si="11" ref="G32:H36">G31+800</f>
        <v>6800</v>
      </c>
      <c r="H32" s="117">
        <f t="shared" si="11"/>
        <v>8930</v>
      </c>
    </row>
    <row r="33" spans="1:8" ht="12.75">
      <c r="A33" s="50">
        <v>7</v>
      </c>
      <c r="B33" s="121">
        <v>2540</v>
      </c>
      <c r="C33" s="52">
        <f>C32+300</f>
        <v>3550</v>
      </c>
      <c r="D33" s="52">
        <f>D32+350</f>
        <v>4330</v>
      </c>
      <c r="E33" s="51">
        <f>E32+500</f>
        <v>5950</v>
      </c>
      <c r="F33" s="51">
        <f>F32+650</f>
        <v>6910</v>
      </c>
      <c r="G33" s="51">
        <f t="shared" si="11"/>
        <v>7600</v>
      </c>
      <c r="H33" s="117">
        <f t="shared" si="11"/>
        <v>9730</v>
      </c>
    </row>
    <row r="34" spans="1:8" ht="12.75">
      <c r="A34" s="50">
        <v>8</v>
      </c>
      <c r="B34" s="121">
        <v>2700</v>
      </c>
      <c r="C34" s="52">
        <f>C33+300</f>
        <v>3850</v>
      </c>
      <c r="D34" s="52">
        <f>D33+350</f>
        <v>4680</v>
      </c>
      <c r="E34" s="51">
        <f>E33+500</f>
        <v>6450</v>
      </c>
      <c r="F34" s="51">
        <f>F33+650</f>
        <v>7560</v>
      </c>
      <c r="G34" s="51">
        <f t="shared" si="11"/>
        <v>8400</v>
      </c>
      <c r="H34" s="117">
        <f t="shared" si="11"/>
        <v>10530</v>
      </c>
    </row>
    <row r="35" spans="1:8" ht="12.75">
      <c r="A35" s="50">
        <v>9</v>
      </c>
      <c r="B35" s="121">
        <v>2860</v>
      </c>
      <c r="C35" s="52">
        <f>C34+300</f>
        <v>4150</v>
      </c>
      <c r="D35" s="52">
        <f>D34+350</f>
        <v>5030</v>
      </c>
      <c r="E35" s="51">
        <f>E34+500</f>
        <v>6950</v>
      </c>
      <c r="F35" s="51">
        <f>F34+650</f>
        <v>8210</v>
      </c>
      <c r="G35" s="51">
        <f t="shared" si="11"/>
        <v>9200</v>
      </c>
      <c r="H35" s="117">
        <f t="shared" si="11"/>
        <v>11330</v>
      </c>
    </row>
    <row r="36" spans="1:8" ht="13.5" thickBot="1">
      <c r="A36" s="141">
        <v>10</v>
      </c>
      <c r="B36" s="142">
        <v>3020</v>
      </c>
      <c r="C36" s="52">
        <f>C35+300</f>
        <v>4450</v>
      </c>
      <c r="D36" s="143">
        <f>D35+350</f>
        <v>5380</v>
      </c>
      <c r="E36" s="144">
        <f>E35+500</f>
        <v>7450</v>
      </c>
      <c r="F36" s="144">
        <f>F35+650</f>
        <v>8860</v>
      </c>
      <c r="G36" s="144">
        <f t="shared" si="11"/>
        <v>10000</v>
      </c>
      <c r="H36" s="145">
        <f t="shared" si="11"/>
        <v>12130</v>
      </c>
    </row>
    <row r="37" spans="1:8" ht="13.5" thickBot="1">
      <c r="A37" s="146" t="s">
        <v>445</v>
      </c>
      <c r="B37" s="147">
        <v>160</v>
      </c>
      <c r="C37" s="147">
        <v>300</v>
      </c>
      <c r="D37" s="147">
        <v>350</v>
      </c>
      <c r="E37" s="147">
        <v>440</v>
      </c>
      <c r="F37" s="147">
        <v>450</v>
      </c>
      <c r="G37" s="147">
        <v>570</v>
      </c>
      <c r="H37" s="148">
        <v>700</v>
      </c>
    </row>
    <row r="38" spans="1:8" ht="26.25" thickBot="1">
      <c r="A38" s="149" t="s">
        <v>460</v>
      </c>
      <c r="B38" s="150"/>
      <c r="C38" s="150"/>
      <c r="D38" s="150"/>
      <c r="E38" s="150"/>
      <c r="F38" s="150"/>
      <c r="G38" s="135"/>
      <c r="H38" s="135"/>
    </row>
    <row r="39" spans="1:8" ht="33" customHeight="1">
      <c r="A39" s="442" t="s">
        <v>446</v>
      </c>
      <c r="B39" s="442"/>
      <c r="C39" s="442"/>
      <c r="D39" s="442"/>
      <c r="E39" s="442"/>
      <c r="F39" s="442"/>
      <c r="G39" s="442"/>
      <c r="H39" s="442"/>
    </row>
    <row r="40" spans="1:8" ht="33" customHeight="1">
      <c r="A40" s="365" t="s">
        <v>447</v>
      </c>
      <c r="B40" s="365"/>
      <c r="C40" s="365"/>
      <c r="D40" s="365"/>
      <c r="E40" s="365"/>
      <c r="F40" s="365"/>
      <c r="G40" s="365"/>
      <c r="H40" s="365"/>
    </row>
    <row r="41" spans="1:8" ht="33" customHeight="1">
      <c r="A41" s="365" t="s">
        <v>448</v>
      </c>
      <c r="B41" s="365"/>
      <c r="C41" s="365"/>
      <c r="D41" s="365"/>
      <c r="E41" s="365"/>
      <c r="F41" s="365"/>
      <c r="G41" s="365"/>
      <c r="H41" s="365"/>
    </row>
    <row r="42" spans="1:8" s="53" customFormat="1" ht="33" customHeight="1">
      <c r="A42" s="365" t="s">
        <v>459</v>
      </c>
      <c r="B42" s="365"/>
      <c r="C42" s="365"/>
      <c r="D42" s="365"/>
      <c r="E42" s="365"/>
      <c r="F42" s="365"/>
      <c r="G42" s="365"/>
      <c r="H42" s="365"/>
    </row>
    <row r="43" spans="1:8" s="53" customFormat="1" ht="27" customHeight="1">
      <c r="A43" s="443" t="s">
        <v>229</v>
      </c>
      <c r="B43" s="443"/>
      <c r="C43" s="443"/>
      <c r="D43" s="443"/>
      <c r="E43" s="443"/>
      <c r="F43" s="443"/>
      <c r="G43" s="443"/>
      <c r="H43" s="443"/>
    </row>
    <row r="44" spans="1:8" ht="33" customHeight="1">
      <c r="A44" s="365" t="s">
        <v>449</v>
      </c>
      <c r="B44" s="365"/>
      <c r="C44" s="365"/>
      <c r="D44" s="365"/>
      <c r="E44" s="365"/>
      <c r="F44" s="365"/>
      <c r="G44" s="365"/>
      <c r="H44" s="365"/>
    </row>
    <row r="45" spans="1:8" ht="47.25" customHeight="1">
      <c r="A45" s="440" t="s">
        <v>450</v>
      </c>
      <c r="B45" s="440"/>
      <c r="C45" s="440"/>
      <c r="D45" s="440"/>
      <c r="E45" s="440"/>
      <c r="F45" s="440"/>
      <c r="G45" s="440"/>
      <c r="H45" s="440"/>
    </row>
    <row r="46" spans="1:8" ht="39" customHeight="1">
      <c r="A46" s="440" t="s">
        <v>463</v>
      </c>
      <c r="B46" s="440"/>
      <c r="C46" s="440"/>
      <c r="D46" s="440"/>
      <c r="E46" s="440"/>
      <c r="F46" s="440"/>
      <c r="G46" s="440"/>
      <c r="H46" s="440"/>
    </row>
    <row r="47" spans="1:8" ht="29.25" customHeight="1">
      <c r="A47" s="1" t="s">
        <v>221</v>
      </c>
      <c r="B47" s="11"/>
      <c r="C47" s="11"/>
      <c r="D47" s="11"/>
      <c r="E47" s="11"/>
      <c r="F47" s="11"/>
      <c r="H47" s="2" t="s">
        <v>1</v>
      </c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</sheetData>
  <sheetProtection/>
  <mergeCells count="15">
    <mergeCell ref="A44:H44"/>
    <mergeCell ref="A45:H45"/>
    <mergeCell ref="A46:H46"/>
    <mergeCell ref="A19:H19"/>
    <mergeCell ref="A39:H39"/>
    <mergeCell ref="A40:H40"/>
    <mergeCell ref="A41:H41"/>
    <mergeCell ref="A42:H42"/>
    <mergeCell ref="A43:H43"/>
    <mergeCell ref="G2:H2"/>
    <mergeCell ref="G3:H3"/>
    <mergeCell ref="G1:H1"/>
    <mergeCell ref="C2:F2"/>
    <mergeCell ref="A4:H4"/>
    <mergeCell ref="A5:H5"/>
  </mergeCells>
  <printOptions/>
  <pageMargins left="0.75" right="0.75" top="1" bottom="1" header="0.5" footer="0.5"/>
  <pageSetup fitToHeight="1" fitToWidth="1" horizontalDpi="600" verticalDpi="600" orientation="portrait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68"/>
  <sheetViews>
    <sheetView zoomScalePageLayoutView="0" workbookViewId="0" topLeftCell="A1">
      <selection activeCell="S65" sqref="S65"/>
    </sheetView>
  </sheetViews>
  <sheetFormatPr defaultColWidth="9.140625" defaultRowHeight="12.75"/>
  <cols>
    <col min="1" max="1" width="21.00390625" style="32" customWidth="1"/>
    <col min="2" max="2" width="10.140625" style="32" customWidth="1"/>
    <col min="3" max="3" width="5.8515625" style="32" customWidth="1"/>
    <col min="4" max="4" width="27.140625" style="32" customWidth="1"/>
    <col min="5" max="5" width="11.8515625" style="32" customWidth="1"/>
    <col min="6" max="6" width="6.00390625" style="32" customWidth="1"/>
    <col min="7" max="7" width="15.57421875" style="32" customWidth="1"/>
    <col min="8" max="8" width="10.00390625" style="32" customWidth="1"/>
    <col min="9" max="9" width="7.00390625" style="32" customWidth="1"/>
    <col min="10" max="10" width="8.28125" style="32" customWidth="1"/>
    <col min="11" max="11" width="10.421875" style="127" hidden="1" customWidth="1"/>
    <col min="12" max="13" width="0" style="127" hidden="1" customWidth="1"/>
    <col min="14" max="14" width="19.57421875" style="127" hidden="1" customWidth="1"/>
    <col min="15" max="17" width="0" style="127" hidden="1" customWidth="1"/>
    <col min="18" max="19" width="9.140625" style="127" customWidth="1"/>
    <col min="20" max="16384" width="9.140625" style="32" customWidth="1"/>
  </cols>
  <sheetData>
    <row r="1" spans="1:19" s="3" customFormat="1" ht="14.25" customHeight="1">
      <c r="A1" s="12" t="str">
        <f>'Зоны РФ'!A1</f>
        <v>Приложение № 2 к договору №_____ от "____"____________________201__ г.</v>
      </c>
      <c r="B1" s="12"/>
      <c r="C1" s="12"/>
      <c r="G1" s="372" t="s">
        <v>630</v>
      </c>
      <c r="H1" s="372"/>
      <c r="I1" s="372"/>
      <c r="K1" s="127"/>
      <c r="L1" s="127"/>
      <c r="M1" s="127"/>
      <c r="N1" s="127"/>
      <c r="O1" s="127"/>
      <c r="P1" s="127"/>
      <c r="Q1" s="127"/>
      <c r="R1" s="127"/>
      <c r="S1" s="127"/>
    </row>
    <row r="2" spans="4:19" s="3" customFormat="1" ht="45.75" customHeight="1">
      <c r="D2" s="371" t="str">
        <f>'Зоны РФ'!D2</f>
        <v>Тула</v>
      </c>
      <c r="E2" s="371"/>
      <c r="F2" s="371"/>
      <c r="G2" s="5" t="str">
        <f>'Зоны РФ'!G2</f>
        <v>     ул. Ленина, 13 оф. 1          (4872) 70-13-87, 70-13-89      www.dimex.ws</v>
      </c>
      <c r="H2" s="133"/>
      <c r="I2" s="5"/>
      <c r="K2" s="127"/>
      <c r="L2" s="127"/>
      <c r="M2" s="127"/>
      <c r="N2" s="127"/>
      <c r="O2" s="127"/>
      <c r="P2" s="127"/>
      <c r="Q2" s="127"/>
      <c r="R2" s="127"/>
      <c r="S2" s="127"/>
    </row>
    <row r="3" spans="2:19" s="3" customFormat="1" ht="18" customHeight="1">
      <c r="B3" s="6"/>
      <c r="D3" s="7"/>
      <c r="F3" s="18"/>
      <c r="G3" s="373">
        <f>'Зоны РФ'!G3</f>
        <v>42675</v>
      </c>
      <c r="H3" s="373"/>
      <c r="I3" s="373"/>
      <c r="K3" s="127"/>
      <c r="L3" s="127"/>
      <c r="M3" s="127"/>
      <c r="N3" s="127"/>
      <c r="O3" s="127"/>
      <c r="P3" s="127"/>
      <c r="Q3" s="127"/>
      <c r="R3" s="127"/>
      <c r="S3" s="127"/>
    </row>
    <row r="4" spans="1:9" ht="26.25" customHeight="1">
      <c r="A4" s="446" t="s">
        <v>644</v>
      </c>
      <c r="B4" s="446"/>
      <c r="C4" s="446"/>
      <c r="D4" s="446"/>
      <c r="E4" s="297" t="s">
        <v>645</v>
      </c>
      <c r="F4" s="297"/>
      <c r="G4" s="297"/>
      <c r="H4" s="297"/>
      <c r="I4" s="297"/>
    </row>
    <row r="5" spans="1:9" ht="18" customHeight="1" thickBot="1">
      <c r="A5" s="445" t="s">
        <v>89</v>
      </c>
      <c r="B5" s="445"/>
      <c r="C5" s="445"/>
      <c r="D5" s="445"/>
      <c r="E5" s="445"/>
      <c r="F5" s="445"/>
      <c r="G5" s="445"/>
      <c r="H5" s="445"/>
      <c r="I5" s="445"/>
    </row>
    <row r="6" spans="1:9" ht="25.5" customHeight="1" thickBot="1">
      <c r="A6" s="151" t="s">
        <v>451</v>
      </c>
      <c r="B6" s="152" t="s">
        <v>247</v>
      </c>
      <c r="C6" s="152" t="s">
        <v>225</v>
      </c>
      <c r="D6" s="152" t="s">
        <v>451</v>
      </c>
      <c r="E6" s="152" t="s">
        <v>247</v>
      </c>
      <c r="F6" s="152" t="s">
        <v>225</v>
      </c>
      <c r="G6" s="152" t="s">
        <v>451</v>
      </c>
      <c r="H6" s="152" t="s">
        <v>247</v>
      </c>
      <c r="I6" s="153" t="s">
        <v>225</v>
      </c>
    </row>
    <row r="7" spans="1:20" ht="15" customHeight="1">
      <c r="A7" s="274" t="s">
        <v>15</v>
      </c>
      <c r="B7" s="275" t="s">
        <v>11</v>
      </c>
      <c r="C7" s="276">
        <v>2</v>
      </c>
      <c r="D7" s="277" t="s">
        <v>43</v>
      </c>
      <c r="E7" s="278" t="s">
        <v>7</v>
      </c>
      <c r="F7" s="276">
        <v>3</v>
      </c>
      <c r="G7" s="277" t="s">
        <v>64</v>
      </c>
      <c r="H7" s="278" t="s">
        <v>7</v>
      </c>
      <c r="I7" s="279">
        <v>1</v>
      </c>
      <c r="T7" s="3"/>
    </row>
    <row r="8" spans="1:9" ht="15" customHeight="1">
      <c r="A8" s="280" t="s">
        <v>16</v>
      </c>
      <c r="B8" s="281" t="s">
        <v>4</v>
      </c>
      <c r="C8" s="276">
        <v>3</v>
      </c>
      <c r="D8" s="277" t="s">
        <v>44</v>
      </c>
      <c r="E8" s="282" t="s">
        <v>11</v>
      </c>
      <c r="F8" s="276">
        <v>2</v>
      </c>
      <c r="G8" s="277" t="s">
        <v>65</v>
      </c>
      <c r="H8" s="282" t="s">
        <v>11</v>
      </c>
      <c r="I8" s="279">
        <v>2</v>
      </c>
    </row>
    <row r="9" spans="1:9" ht="15" customHeight="1">
      <c r="A9" s="280" t="s">
        <v>17</v>
      </c>
      <c r="B9" s="283" t="s">
        <v>7</v>
      </c>
      <c r="C9" s="276">
        <v>1</v>
      </c>
      <c r="D9" s="277" t="s">
        <v>45</v>
      </c>
      <c r="E9" s="281" t="s">
        <v>4</v>
      </c>
      <c r="F9" s="276">
        <v>3</v>
      </c>
      <c r="G9" s="277" t="s">
        <v>509</v>
      </c>
      <c r="H9" s="284" t="s">
        <v>7</v>
      </c>
      <c r="I9" s="279">
        <v>3</v>
      </c>
    </row>
    <row r="10" spans="1:9" ht="15" customHeight="1">
      <c r="A10" s="280" t="s">
        <v>18</v>
      </c>
      <c r="B10" s="282" t="s">
        <v>11</v>
      </c>
      <c r="C10" s="276">
        <v>2</v>
      </c>
      <c r="D10" s="277" t="s">
        <v>46</v>
      </c>
      <c r="E10" s="282" t="s">
        <v>11</v>
      </c>
      <c r="F10" s="276">
        <v>2</v>
      </c>
      <c r="G10" s="277" t="s">
        <v>543</v>
      </c>
      <c r="H10" s="281" t="s">
        <v>7</v>
      </c>
      <c r="I10" s="279">
        <v>1</v>
      </c>
    </row>
    <row r="11" spans="1:9" ht="15" customHeight="1">
      <c r="A11" s="280" t="s">
        <v>19</v>
      </c>
      <c r="B11" s="282" t="s">
        <v>11</v>
      </c>
      <c r="C11" s="276">
        <v>2</v>
      </c>
      <c r="D11" s="277" t="s">
        <v>47</v>
      </c>
      <c r="E11" s="281" t="s">
        <v>7</v>
      </c>
      <c r="F11" s="276">
        <v>3</v>
      </c>
      <c r="G11" s="277" t="s">
        <v>66</v>
      </c>
      <c r="H11" s="281" t="s">
        <v>7</v>
      </c>
      <c r="I11" s="285">
        <v>1</v>
      </c>
    </row>
    <row r="12" spans="1:9" ht="24" customHeight="1">
      <c r="A12" s="280" t="s">
        <v>20</v>
      </c>
      <c r="B12" s="281" t="s">
        <v>7</v>
      </c>
      <c r="C12" s="276">
        <v>2</v>
      </c>
      <c r="D12" s="277" t="s">
        <v>510</v>
      </c>
      <c r="E12" s="281" t="s">
        <v>7</v>
      </c>
      <c r="F12" s="286">
        <v>1</v>
      </c>
      <c r="G12" s="277" t="s">
        <v>67</v>
      </c>
      <c r="H12" s="281" t="s">
        <v>7</v>
      </c>
      <c r="I12" s="285">
        <v>1</v>
      </c>
    </row>
    <row r="13" spans="1:9" ht="24" customHeight="1">
      <c r="A13" s="280" t="s">
        <v>21</v>
      </c>
      <c r="B13" s="281" t="s">
        <v>7</v>
      </c>
      <c r="C13" s="276">
        <v>1</v>
      </c>
      <c r="D13" s="277" t="s">
        <v>48</v>
      </c>
      <c r="E13" s="282" t="s">
        <v>11</v>
      </c>
      <c r="F13" s="276">
        <v>2</v>
      </c>
      <c r="G13" s="277" t="s">
        <v>68</v>
      </c>
      <c r="H13" s="281" t="s">
        <v>7</v>
      </c>
      <c r="I13" s="285">
        <v>1</v>
      </c>
    </row>
    <row r="14" spans="1:9" ht="15" customHeight="1">
      <c r="A14" s="280" t="s">
        <v>22</v>
      </c>
      <c r="B14" s="282" t="s">
        <v>11</v>
      </c>
      <c r="C14" s="276">
        <v>2</v>
      </c>
      <c r="D14" s="277" t="s">
        <v>49</v>
      </c>
      <c r="E14" s="281" t="s">
        <v>7</v>
      </c>
      <c r="F14" s="276">
        <v>3</v>
      </c>
      <c r="G14" s="277" t="s">
        <v>69</v>
      </c>
      <c r="H14" s="281" t="s">
        <v>4</v>
      </c>
      <c r="I14" s="285">
        <v>2</v>
      </c>
    </row>
    <row r="15" spans="1:9" ht="15" customHeight="1">
      <c r="A15" s="280" t="s">
        <v>23</v>
      </c>
      <c r="B15" s="281" t="s">
        <v>4</v>
      </c>
      <c r="C15" s="276">
        <v>3</v>
      </c>
      <c r="D15" s="277" t="s">
        <v>50</v>
      </c>
      <c r="E15" s="281" t="s">
        <v>7</v>
      </c>
      <c r="F15" s="276">
        <v>1</v>
      </c>
      <c r="G15" s="277" t="s">
        <v>70</v>
      </c>
      <c r="H15" s="281" t="s">
        <v>4</v>
      </c>
      <c r="I15" s="285">
        <v>2</v>
      </c>
    </row>
    <row r="16" spans="1:9" ht="15" customHeight="1">
      <c r="A16" s="280" t="s">
        <v>24</v>
      </c>
      <c r="B16" s="281" t="s">
        <v>7</v>
      </c>
      <c r="C16" s="276">
        <v>1</v>
      </c>
      <c r="D16" s="277" t="s">
        <v>51</v>
      </c>
      <c r="E16" s="282" t="s">
        <v>11</v>
      </c>
      <c r="F16" s="276">
        <v>2</v>
      </c>
      <c r="G16" s="277" t="s">
        <v>71</v>
      </c>
      <c r="H16" s="281" t="s">
        <v>7</v>
      </c>
      <c r="I16" s="285">
        <v>3</v>
      </c>
    </row>
    <row r="17" spans="1:9" ht="15" customHeight="1">
      <c r="A17" s="280" t="s">
        <v>25</v>
      </c>
      <c r="B17" s="282" t="s">
        <v>11</v>
      </c>
      <c r="C17" s="276">
        <v>2</v>
      </c>
      <c r="D17" s="277" t="s">
        <v>52</v>
      </c>
      <c r="E17" s="281" t="s">
        <v>7</v>
      </c>
      <c r="F17" s="276">
        <v>2</v>
      </c>
      <c r="G17" s="277" t="s">
        <v>72</v>
      </c>
      <c r="H17" s="281" t="s">
        <v>7</v>
      </c>
      <c r="I17" s="285">
        <v>1</v>
      </c>
    </row>
    <row r="18" spans="1:9" ht="15" customHeight="1">
      <c r="A18" s="280" t="s">
        <v>511</v>
      </c>
      <c r="B18" s="281" t="s">
        <v>4</v>
      </c>
      <c r="C18" s="286">
        <v>2</v>
      </c>
      <c r="D18" s="277" t="s">
        <v>53</v>
      </c>
      <c r="E18" s="281" t="s">
        <v>4</v>
      </c>
      <c r="F18" s="276">
        <v>2</v>
      </c>
      <c r="G18" s="277" t="s">
        <v>73</v>
      </c>
      <c r="H18" s="281" t="s">
        <v>7</v>
      </c>
      <c r="I18" s="285">
        <v>3</v>
      </c>
    </row>
    <row r="19" spans="1:9" ht="24" customHeight="1">
      <c r="A19" s="280" t="s">
        <v>632</v>
      </c>
      <c r="B19" s="281" t="s">
        <v>13</v>
      </c>
      <c r="C19" s="286">
        <v>1</v>
      </c>
      <c r="D19" s="277" t="s">
        <v>54</v>
      </c>
      <c r="E19" s="281" t="s">
        <v>4</v>
      </c>
      <c r="F19" s="276">
        <v>2</v>
      </c>
      <c r="G19" s="277" t="s">
        <v>512</v>
      </c>
      <c r="H19" s="281" t="s">
        <v>7</v>
      </c>
      <c r="I19" s="279">
        <v>1</v>
      </c>
    </row>
    <row r="20" spans="1:9" ht="15" customHeight="1">
      <c r="A20" s="280" t="s">
        <v>26</v>
      </c>
      <c r="B20" s="281" t="s">
        <v>4</v>
      </c>
      <c r="C20" s="276">
        <v>3</v>
      </c>
      <c r="D20" s="277" t="s">
        <v>513</v>
      </c>
      <c r="E20" s="281" t="s">
        <v>7</v>
      </c>
      <c r="F20" s="286">
        <v>1</v>
      </c>
      <c r="G20" s="277" t="s">
        <v>74</v>
      </c>
      <c r="H20" s="281" t="s">
        <v>4</v>
      </c>
      <c r="I20" s="279">
        <v>2</v>
      </c>
    </row>
    <row r="21" spans="1:9" ht="15" customHeight="1">
      <c r="A21" s="280" t="s">
        <v>27</v>
      </c>
      <c r="B21" s="282" t="s">
        <v>11</v>
      </c>
      <c r="C21" s="276">
        <v>2</v>
      </c>
      <c r="D21" s="277" t="s">
        <v>540</v>
      </c>
      <c r="E21" s="281" t="s">
        <v>541</v>
      </c>
      <c r="F21" s="286">
        <v>2</v>
      </c>
      <c r="G21" s="277" t="s">
        <v>75</v>
      </c>
      <c r="H21" s="281" t="s">
        <v>4</v>
      </c>
      <c r="I21" s="279">
        <v>3</v>
      </c>
    </row>
    <row r="22" spans="1:9" ht="24" customHeight="1">
      <c r="A22" s="280" t="s">
        <v>28</v>
      </c>
      <c r="B22" s="281" t="s">
        <v>7</v>
      </c>
      <c r="C22" s="276">
        <v>3</v>
      </c>
      <c r="D22" s="277" t="s">
        <v>55</v>
      </c>
      <c r="E22" s="282" t="s">
        <v>5</v>
      </c>
      <c r="F22" s="276">
        <v>2</v>
      </c>
      <c r="G22" s="277" t="s">
        <v>514</v>
      </c>
      <c r="H22" s="281" t="s">
        <v>7</v>
      </c>
      <c r="I22" s="279">
        <v>1</v>
      </c>
    </row>
    <row r="23" spans="1:9" ht="26.25" customHeight="1">
      <c r="A23" s="280" t="s">
        <v>29</v>
      </c>
      <c r="B23" s="281" t="s">
        <v>7</v>
      </c>
      <c r="C23" s="276">
        <v>2</v>
      </c>
      <c r="D23" s="277" t="s">
        <v>56</v>
      </c>
      <c r="E23" s="281" t="s">
        <v>7</v>
      </c>
      <c r="F23" s="276">
        <v>1</v>
      </c>
      <c r="G23" s="277" t="s">
        <v>76</v>
      </c>
      <c r="H23" s="281" t="s">
        <v>4</v>
      </c>
      <c r="I23" s="285">
        <v>2</v>
      </c>
    </row>
    <row r="24" spans="1:9" ht="36.75" customHeight="1">
      <c r="A24" s="280" t="s">
        <v>30</v>
      </c>
      <c r="B24" s="282" t="s">
        <v>11</v>
      </c>
      <c r="C24" s="276">
        <v>2</v>
      </c>
      <c r="D24" s="277" t="s">
        <v>57</v>
      </c>
      <c r="E24" s="281" t="s">
        <v>4</v>
      </c>
      <c r="F24" s="276">
        <v>3</v>
      </c>
      <c r="G24" s="277" t="s">
        <v>77</v>
      </c>
      <c r="H24" s="281" t="s">
        <v>4</v>
      </c>
      <c r="I24" s="285">
        <v>3</v>
      </c>
    </row>
    <row r="25" spans="1:9" ht="25.5" customHeight="1">
      <c r="A25" s="280" t="s">
        <v>31</v>
      </c>
      <c r="B25" s="282" t="s">
        <v>11</v>
      </c>
      <c r="C25" s="276">
        <v>2</v>
      </c>
      <c r="D25" s="277" t="s">
        <v>58</v>
      </c>
      <c r="E25" s="282" t="s">
        <v>11</v>
      </c>
      <c r="F25" s="276">
        <v>2</v>
      </c>
      <c r="G25" s="277" t="s">
        <v>78</v>
      </c>
      <c r="H25" s="281" t="s">
        <v>7</v>
      </c>
      <c r="I25" s="285">
        <v>1</v>
      </c>
    </row>
    <row r="26" spans="1:9" ht="15" customHeight="1">
      <c r="A26" s="280" t="s">
        <v>32</v>
      </c>
      <c r="B26" s="281" t="s">
        <v>4</v>
      </c>
      <c r="C26" s="276">
        <v>2</v>
      </c>
      <c r="D26" s="277" t="s">
        <v>166</v>
      </c>
      <c r="E26" s="281" t="s">
        <v>7</v>
      </c>
      <c r="F26" s="276">
        <v>2</v>
      </c>
      <c r="G26" s="277" t="s">
        <v>79</v>
      </c>
      <c r="H26" s="281" t="s">
        <v>4</v>
      </c>
      <c r="I26" s="285">
        <v>3</v>
      </c>
    </row>
    <row r="27" spans="1:9" ht="22.5" customHeight="1">
      <c r="A27" s="280" t="s">
        <v>33</v>
      </c>
      <c r="B27" s="282" t="s">
        <v>11</v>
      </c>
      <c r="C27" s="276">
        <v>2</v>
      </c>
      <c r="D27" s="287" t="s">
        <v>502</v>
      </c>
      <c r="E27" s="281" t="s">
        <v>7</v>
      </c>
      <c r="F27" s="276">
        <v>1</v>
      </c>
      <c r="G27" s="277" t="s">
        <v>508</v>
      </c>
      <c r="H27" s="281" t="s">
        <v>7</v>
      </c>
      <c r="I27" s="285">
        <v>1</v>
      </c>
    </row>
    <row r="28" spans="1:9" ht="15" customHeight="1">
      <c r="A28" s="280" t="s">
        <v>34</v>
      </c>
      <c r="B28" s="281" t="s">
        <v>4</v>
      </c>
      <c r="C28" s="276">
        <v>3</v>
      </c>
      <c r="D28" s="277" t="s">
        <v>59</v>
      </c>
      <c r="E28" s="281" t="s">
        <v>4</v>
      </c>
      <c r="F28" s="276">
        <v>2</v>
      </c>
      <c r="G28" s="277" t="s">
        <v>515</v>
      </c>
      <c r="H28" s="281" t="s">
        <v>7</v>
      </c>
      <c r="I28" s="279">
        <v>1</v>
      </c>
    </row>
    <row r="29" spans="1:9" ht="24" customHeight="1">
      <c r="A29" s="280" t="s">
        <v>35</v>
      </c>
      <c r="B29" s="282" t="s">
        <v>11</v>
      </c>
      <c r="C29" s="276">
        <v>2</v>
      </c>
      <c r="D29" s="277" t="s">
        <v>503</v>
      </c>
      <c r="E29" s="281" t="s">
        <v>7</v>
      </c>
      <c r="F29" s="276">
        <v>2</v>
      </c>
      <c r="G29" s="277" t="s">
        <v>80</v>
      </c>
      <c r="H29" s="281" t="s">
        <v>4</v>
      </c>
      <c r="I29" s="285">
        <v>2</v>
      </c>
    </row>
    <row r="30" spans="1:9" ht="15" customHeight="1">
      <c r="A30" s="280" t="s">
        <v>14</v>
      </c>
      <c r="B30" s="281" t="s">
        <v>4</v>
      </c>
      <c r="C30" s="276">
        <v>3</v>
      </c>
      <c r="D30" s="277" t="s">
        <v>504</v>
      </c>
      <c r="E30" s="281" t="s">
        <v>4</v>
      </c>
      <c r="F30" s="276">
        <v>2</v>
      </c>
      <c r="G30" s="277" t="s">
        <v>81</v>
      </c>
      <c r="H30" s="282" t="s">
        <v>11</v>
      </c>
      <c r="I30" s="285">
        <v>2</v>
      </c>
    </row>
    <row r="31" spans="1:9" ht="15" customHeight="1">
      <c r="A31" s="280" t="s">
        <v>36</v>
      </c>
      <c r="B31" s="282" t="s">
        <v>11</v>
      </c>
      <c r="C31" s="276">
        <v>2</v>
      </c>
      <c r="D31" s="287" t="s">
        <v>505</v>
      </c>
      <c r="E31" s="281" t="s">
        <v>7</v>
      </c>
      <c r="F31" s="276">
        <v>1</v>
      </c>
      <c r="G31" s="277" t="s">
        <v>82</v>
      </c>
      <c r="H31" s="281" t="s">
        <v>7</v>
      </c>
      <c r="I31" s="285">
        <v>1</v>
      </c>
    </row>
    <row r="32" spans="1:9" ht="15" customHeight="1">
      <c r="A32" s="280" t="s">
        <v>37</v>
      </c>
      <c r="B32" s="281" t="s">
        <v>4</v>
      </c>
      <c r="C32" s="276">
        <v>2</v>
      </c>
      <c r="D32" s="277" t="s">
        <v>542</v>
      </c>
      <c r="E32" s="281" t="s">
        <v>4</v>
      </c>
      <c r="F32" s="276">
        <v>2</v>
      </c>
      <c r="G32" s="277" t="s">
        <v>83</v>
      </c>
      <c r="H32" s="282" t="s">
        <v>11</v>
      </c>
      <c r="I32" s="285">
        <v>2</v>
      </c>
    </row>
    <row r="33" spans="1:9" ht="15" customHeight="1">
      <c r="A33" s="280" t="s">
        <v>38</v>
      </c>
      <c r="B33" s="282" t="s">
        <v>11</v>
      </c>
      <c r="C33" s="276">
        <v>3</v>
      </c>
      <c r="D33" s="277" t="s">
        <v>60</v>
      </c>
      <c r="E33" s="281" t="s">
        <v>4</v>
      </c>
      <c r="F33" s="276">
        <v>2</v>
      </c>
      <c r="G33" s="277" t="s">
        <v>84</v>
      </c>
      <c r="H33" s="281" t="s">
        <v>4</v>
      </c>
      <c r="I33" s="285">
        <v>2</v>
      </c>
    </row>
    <row r="34" spans="1:9" ht="15" customHeight="1">
      <c r="A34" s="280" t="s">
        <v>39</v>
      </c>
      <c r="B34" s="281" t="s">
        <v>7</v>
      </c>
      <c r="C34" s="276">
        <v>1</v>
      </c>
      <c r="D34" s="277" t="s">
        <v>506</v>
      </c>
      <c r="E34" s="281" t="s">
        <v>7</v>
      </c>
      <c r="F34" s="276">
        <v>1</v>
      </c>
      <c r="G34" s="277" t="s">
        <v>85</v>
      </c>
      <c r="H34" s="281" t="s">
        <v>7</v>
      </c>
      <c r="I34" s="285">
        <v>1</v>
      </c>
    </row>
    <row r="35" spans="1:9" ht="29.25" customHeight="1">
      <c r="A35" s="280" t="s">
        <v>539</v>
      </c>
      <c r="B35" s="281" t="s">
        <v>7</v>
      </c>
      <c r="C35" s="276">
        <v>1</v>
      </c>
      <c r="D35" s="277" t="s">
        <v>61</v>
      </c>
      <c r="E35" s="281" t="s">
        <v>4</v>
      </c>
      <c r="F35" s="276">
        <v>2</v>
      </c>
      <c r="G35" s="287" t="s">
        <v>86</v>
      </c>
      <c r="H35" s="281" t="s">
        <v>7</v>
      </c>
      <c r="I35" s="285">
        <v>1</v>
      </c>
    </row>
    <row r="36" spans="1:9" ht="15" customHeight="1">
      <c r="A36" s="280" t="s">
        <v>40</v>
      </c>
      <c r="B36" s="281" t="s">
        <v>7</v>
      </c>
      <c r="C36" s="276">
        <v>1</v>
      </c>
      <c r="D36" s="277" t="s">
        <v>62</v>
      </c>
      <c r="E36" s="281" t="s">
        <v>7</v>
      </c>
      <c r="F36" s="276">
        <v>1</v>
      </c>
      <c r="G36" s="277" t="s">
        <v>87</v>
      </c>
      <c r="H36" s="281" t="s">
        <v>13</v>
      </c>
      <c r="I36" s="285">
        <v>3</v>
      </c>
    </row>
    <row r="37" spans="1:9" ht="21" customHeight="1">
      <c r="A37" s="280" t="s">
        <v>41</v>
      </c>
      <c r="B37" s="281" t="s">
        <v>4</v>
      </c>
      <c r="C37" s="276">
        <v>2</v>
      </c>
      <c r="D37" s="277" t="s">
        <v>507</v>
      </c>
      <c r="E37" s="281" t="s">
        <v>7</v>
      </c>
      <c r="F37" s="276">
        <v>1</v>
      </c>
      <c r="G37" s="288"/>
      <c r="H37" s="288"/>
      <c r="I37" s="299"/>
    </row>
    <row r="38" spans="1:9" ht="21" customHeight="1" thickBot="1">
      <c r="A38" s="289" t="s">
        <v>42</v>
      </c>
      <c r="B38" s="290" t="s">
        <v>11</v>
      </c>
      <c r="C38" s="291">
        <v>2</v>
      </c>
      <c r="D38" s="292" t="s">
        <v>63</v>
      </c>
      <c r="E38" s="293" t="s">
        <v>4</v>
      </c>
      <c r="F38" s="291">
        <v>2</v>
      </c>
      <c r="G38" s="294"/>
      <c r="H38" s="294"/>
      <c r="I38" s="295"/>
    </row>
    <row r="39" spans="1:16" ht="15" customHeight="1">
      <c r="A39" s="128"/>
      <c r="B39" s="129"/>
      <c r="C39" s="130"/>
      <c r="D39" s="128"/>
      <c r="E39" s="129"/>
      <c r="F39" s="130"/>
      <c r="G39" s="131"/>
      <c r="H39" s="132"/>
      <c r="I39" s="132"/>
      <c r="K39" s="32"/>
      <c r="L39" s="32"/>
      <c r="M39" s="32"/>
      <c r="N39" s="32"/>
      <c r="O39" s="32"/>
      <c r="P39" s="32"/>
    </row>
    <row r="40" spans="1:16" ht="22.5" customHeight="1">
      <c r="A40" s="403" t="s">
        <v>452</v>
      </c>
      <c r="B40" s="403"/>
      <c r="C40" s="403"/>
      <c r="D40" s="403"/>
      <c r="E40" s="403"/>
      <c r="F40" s="403"/>
      <c r="G40" s="403"/>
      <c r="H40" s="403"/>
      <c r="I40" s="403"/>
      <c r="K40" s="32"/>
      <c r="L40" s="32"/>
      <c r="M40" s="32"/>
      <c r="N40" s="32"/>
      <c r="O40" s="32"/>
      <c r="P40" s="32"/>
    </row>
    <row r="41" spans="1:16" ht="34.5" customHeight="1" thickBot="1">
      <c r="A41" s="365" t="s">
        <v>457</v>
      </c>
      <c r="B41" s="365"/>
      <c r="C41" s="365"/>
      <c r="D41" s="365"/>
      <c r="E41" s="365"/>
      <c r="F41" s="365"/>
      <c r="G41" s="365"/>
      <c r="H41" s="365"/>
      <c r="I41" s="365"/>
      <c r="K41" s="32"/>
      <c r="L41" s="32"/>
      <c r="M41" s="32"/>
      <c r="N41" s="32"/>
      <c r="O41" s="32"/>
      <c r="P41" s="32"/>
    </row>
    <row r="42" spans="1:21" ht="21" customHeight="1">
      <c r="A42" s="447" t="s">
        <v>622</v>
      </c>
      <c r="B42" s="448"/>
      <c r="C42" s="448"/>
      <c r="D42" s="448"/>
      <c r="E42" s="449" t="str">
        <f>E4</f>
        <v>Тульской области</v>
      </c>
      <c r="F42" s="449"/>
      <c r="G42" s="449"/>
      <c r="H42" s="449"/>
      <c r="I42" s="450"/>
      <c r="K42" s="32"/>
      <c r="L42" s="32"/>
      <c r="T42" s="127"/>
      <c r="U42" s="127"/>
    </row>
    <row r="43" spans="1:21" ht="29.25" customHeight="1">
      <c r="A43" s="466" t="s">
        <v>646</v>
      </c>
      <c r="B43" s="467"/>
      <c r="C43" s="444" t="s">
        <v>453</v>
      </c>
      <c r="D43" s="444"/>
      <c r="E43" s="444" t="s">
        <v>454</v>
      </c>
      <c r="F43" s="444"/>
      <c r="G43" s="454" t="s">
        <v>495</v>
      </c>
      <c r="H43" s="454"/>
      <c r="I43" s="455"/>
      <c r="K43" s="32"/>
      <c r="L43" s="32"/>
      <c r="T43" s="127"/>
      <c r="U43" s="127"/>
    </row>
    <row r="44" spans="1:25" ht="12.75">
      <c r="A44" s="468">
        <v>0.5</v>
      </c>
      <c r="B44" s="469"/>
      <c r="C44" s="451">
        <v>289.1</v>
      </c>
      <c r="D44" s="451"/>
      <c r="E44" s="451">
        <v>338.66</v>
      </c>
      <c r="F44" s="451"/>
      <c r="G44" s="456">
        <v>413</v>
      </c>
      <c r="H44" s="457"/>
      <c r="I44" s="458"/>
      <c r="K44" s="32">
        <f>C44*0.7</f>
        <v>202.37</v>
      </c>
      <c r="L44" s="32">
        <f>D44*0.7</f>
        <v>0</v>
      </c>
      <c r="M44" s="32">
        <f>E44*0.7</f>
        <v>237.062</v>
      </c>
      <c r="N44" s="32">
        <f>F44*0.7</f>
        <v>0</v>
      </c>
      <c r="O44" s="32">
        <f>G44*0.7</f>
        <v>289.09999999999997</v>
      </c>
      <c r="T44" s="127"/>
      <c r="U44" s="127"/>
      <c r="V44" s="127"/>
      <c r="W44" s="127"/>
      <c r="X44" s="127"/>
      <c r="Y44" s="127"/>
    </row>
    <row r="45" spans="1:25" ht="12.75">
      <c r="A45" s="459">
        <v>1</v>
      </c>
      <c r="B45" s="460"/>
      <c r="C45" s="451">
        <v>313.88</v>
      </c>
      <c r="D45" s="451"/>
      <c r="E45" s="451">
        <v>371.7</v>
      </c>
      <c r="F45" s="451"/>
      <c r="G45" s="456">
        <v>450.17</v>
      </c>
      <c r="H45" s="457"/>
      <c r="I45" s="458"/>
      <c r="K45" s="32">
        <f aca="true" t="shared" si="0" ref="K45:K58">C45*0.7</f>
        <v>219.71599999999998</v>
      </c>
      <c r="L45" s="32">
        <f aca="true" t="shared" si="1" ref="L45:L58">D45*0.7</f>
        <v>0</v>
      </c>
      <c r="M45" s="32">
        <f aca="true" t="shared" si="2" ref="M45:M58">E45*0.7</f>
        <v>260.19</v>
      </c>
      <c r="N45" s="32">
        <f aca="true" t="shared" si="3" ref="N45:N58">F45*0.7</f>
        <v>0</v>
      </c>
      <c r="O45" s="32">
        <f aca="true" t="shared" si="4" ref="O45:O58">G45*0.7</f>
        <v>315.11899999999997</v>
      </c>
      <c r="T45" s="127"/>
      <c r="U45" s="127"/>
      <c r="V45" s="127"/>
      <c r="W45" s="127"/>
      <c r="X45" s="127"/>
      <c r="Y45" s="127"/>
    </row>
    <row r="46" spans="1:25" ht="12.75">
      <c r="A46" s="459">
        <v>2</v>
      </c>
      <c r="B46" s="460"/>
      <c r="C46" s="451">
        <v>338.66</v>
      </c>
      <c r="D46" s="451"/>
      <c r="E46" s="451">
        <v>404.74</v>
      </c>
      <c r="F46" s="451"/>
      <c r="G46" s="456">
        <v>487.34</v>
      </c>
      <c r="H46" s="457"/>
      <c r="I46" s="458"/>
      <c r="K46" s="32">
        <f t="shared" si="0"/>
        <v>237.062</v>
      </c>
      <c r="L46" s="32">
        <f t="shared" si="1"/>
        <v>0</v>
      </c>
      <c r="M46" s="32">
        <f t="shared" si="2"/>
        <v>283.318</v>
      </c>
      <c r="N46" s="32">
        <f t="shared" si="3"/>
        <v>0</v>
      </c>
      <c r="O46" s="32">
        <f t="shared" si="4"/>
        <v>341.138</v>
      </c>
      <c r="T46" s="127"/>
      <c r="U46" s="127"/>
      <c r="V46" s="127"/>
      <c r="W46" s="127"/>
      <c r="X46" s="127"/>
      <c r="Y46" s="127"/>
    </row>
    <row r="47" spans="1:25" ht="12.75">
      <c r="A47" s="459">
        <v>3</v>
      </c>
      <c r="B47" s="460"/>
      <c r="C47" s="451">
        <v>363.44</v>
      </c>
      <c r="D47" s="451"/>
      <c r="E47" s="451">
        <v>437.78</v>
      </c>
      <c r="F47" s="451"/>
      <c r="G47" s="456">
        <v>524.51</v>
      </c>
      <c r="H47" s="457"/>
      <c r="I47" s="458"/>
      <c r="K47" s="32">
        <f t="shared" si="0"/>
        <v>254.408</v>
      </c>
      <c r="L47" s="32">
        <f t="shared" si="1"/>
        <v>0</v>
      </c>
      <c r="M47" s="32">
        <f t="shared" si="2"/>
        <v>306.44599999999997</v>
      </c>
      <c r="N47" s="32">
        <f t="shared" si="3"/>
        <v>0</v>
      </c>
      <c r="O47" s="32">
        <f t="shared" si="4"/>
        <v>367.157</v>
      </c>
      <c r="T47" s="127"/>
      <c r="U47" s="127"/>
      <c r="V47" s="127"/>
      <c r="W47" s="127"/>
      <c r="X47" s="127"/>
      <c r="Y47" s="127"/>
    </row>
    <row r="48" spans="1:25" ht="12.75">
      <c r="A48" s="459">
        <v>4</v>
      </c>
      <c r="B48" s="460"/>
      <c r="C48" s="451">
        <v>388.22</v>
      </c>
      <c r="D48" s="451"/>
      <c r="E48" s="452">
        <v>470.82</v>
      </c>
      <c r="F48" s="453"/>
      <c r="G48" s="456">
        <v>561.68</v>
      </c>
      <c r="H48" s="457"/>
      <c r="I48" s="458"/>
      <c r="K48" s="32">
        <f t="shared" si="0"/>
        <v>271.754</v>
      </c>
      <c r="L48" s="32">
        <f t="shared" si="1"/>
        <v>0</v>
      </c>
      <c r="M48" s="32">
        <f t="shared" si="2"/>
        <v>329.57399999999996</v>
      </c>
      <c r="N48" s="32">
        <f t="shared" si="3"/>
        <v>0</v>
      </c>
      <c r="O48" s="32">
        <f t="shared" si="4"/>
        <v>393.17599999999993</v>
      </c>
      <c r="T48" s="127"/>
      <c r="U48" s="127"/>
      <c r="V48" s="127"/>
      <c r="W48" s="127"/>
      <c r="X48" s="127"/>
      <c r="Y48" s="127"/>
    </row>
    <row r="49" spans="1:25" ht="12.75">
      <c r="A49" s="459">
        <v>5</v>
      </c>
      <c r="B49" s="460"/>
      <c r="C49" s="451">
        <v>413</v>
      </c>
      <c r="D49" s="451"/>
      <c r="E49" s="451">
        <v>503.86</v>
      </c>
      <c r="F49" s="451"/>
      <c r="G49" s="456">
        <v>598.85</v>
      </c>
      <c r="H49" s="457"/>
      <c r="I49" s="458"/>
      <c r="K49" s="32">
        <f t="shared" si="0"/>
        <v>289.09999999999997</v>
      </c>
      <c r="L49" s="32">
        <f t="shared" si="1"/>
        <v>0</v>
      </c>
      <c r="M49" s="32">
        <f t="shared" si="2"/>
        <v>352.702</v>
      </c>
      <c r="N49" s="32">
        <f t="shared" si="3"/>
        <v>0</v>
      </c>
      <c r="O49" s="32">
        <f t="shared" si="4"/>
        <v>419.195</v>
      </c>
      <c r="T49" s="127"/>
      <c r="U49" s="127"/>
      <c r="V49" s="127"/>
      <c r="W49" s="127"/>
      <c r="X49" s="127"/>
      <c r="Y49" s="127"/>
    </row>
    <row r="50" spans="1:25" ht="12.75">
      <c r="A50" s="459">
        <v>6</v>
      </c>
      <c r="B50" s="460"/>
      <c r="C50" s="451">
        <v>437.78</v>
      </c>
      <c r="D50" s="451"/>
      <c r="E50" s="451">
        <v>536.9</v>
      </c>
      <c r="F50" s="451"/>
      <c r="G50" s="456">
        <v>636.02</v>
      </c>
      <c r="H50" s="457"/>
      <c r="I50" s="458"/>
      <c r="K50" s="32">
        <f t="shared" si="0"/>
        <v>306.44599999999997</v>
      </c>
      <c r="L50" s="32">
        <f t="shared" si="1"/>
        <v>0</v>
      </c>
      <c r="M50" s="32">
        <f t="shared" si="2"/>
        <v>375.83</v>
      </c>
      <c r="N50" s="32">
        <f t="shared" si="3"/>
        <v>0</v>
      </c>
      <c r="O50" s="32">
        <f t="shared" si="4"/>
        <v>445.21399999999994</v>
      </c>
      <c r="T50" s="127"/>
      <c r="U50" s="127"/>
      <c r="V50" s="127"/>
      <c r="W50" s="127"/>
      <c r="X50" s="127"/>
      <c r="Y50" s="127"/>
    </row>
    <row r="51" spans="1:25" ht="12.75">
      <c r="A51" s="459">
        <v>7</v>
      </c>
      <c r="B51" s="460"/>
      <c r="C51" s="451">
        <v>462.56</v>
      </c>
      <c r="D51" s="451"/>
      <c r="E51" s="451">
        <v>569.94</v>
      </c>
      <c r="F51" s="451"/>
      <c r="G51" s="456">
        <v>673.19</v>
      </c>
      <c r="H51" s="457"/>
      <c r="I51" s="458"/>
      <c r="K51" s="32">
        <f t="shared" si="0"/>
        <v>323.792</v>
      </c>
      <c r="L51" s="32">
        <f t="shared" si="1"/>
        <v>0</v>
      </c>
      <c r="M51" s="32">
        <f t="shared" si="2"/>
        <v>398.958</v>
      </c>
      <c r="N51" s="32">
        <f t="shared" si="3"/>
        <v>0</v>
      </c>
      <c r="O51" s="32">
        <f t="shared" si="4"/>
        <v>471.233</v>
      </c>
      <c r="T51" s="127"/>
      <c r="U51" s="127"/>
      <c r="V51" s="127"/>
      <c r="W51" s="127"/>
      <c r="X51" s="127"/>
      <c r="Y51" s="127"/>
    </row>
    <row r="52" spans="1:25" ht="12.75">
      <c r="A52" s="459">
        <v>8</v>
      </c>
      <c r="B52" s="460"/>
      <c r="C52" s="451">
        <v>487.34</v>
      </c>
      <c r="D52" s="451"/>
      <c r="E52" s="451">
        <v>602.98</v>
      </c>
      <c r="F52" s="451"/>
      <c r="G52" s="456">
        <v>710.36</v>
      </c>
      <c r="H52" s="457"/>
      <c r="I52" s="458"/>
      <c r="K52" s="32">
        <f t="shared" si="0"/>
        <v>341.138</v>
      </c>
      <c r="L52" s="32">
        <f t="shared" si="1"/>
        <v>0</v>
      </c>
      <c r="M52" s="32">
        <f t="shared" si="2"/>
        <v>422.086</v>
      </c>
      <c r="N52" s="32">
        <f t="shared" si="3"/>
        <v>0</v>
      </c>
      <c r="O52" s="32">
        <f t="shared" si="4"/>
        <v>497.25199999999995</v>
      </c>
      <c r="T52" s="127"/>
      <c r="U52" s="127"/>
      <c r="V52" s="127"/>
      <c r="W52" s="127"/>
      <c r="X52" s="127"/>
      <c r="Y52" s="127"/>
    </row>
    <row r="53" spans="1:25" ht="12.75">
      <c r="A53" s="459">
        <v>9</v>
      </c>
      <c r="B53" s="460"/>
      <c r="C53" s="451">
        <v>512.12</v>
      </c>
      <c r="D53" s="451"/>
      <c r="E53" s="451">
        <v>636.02</v>
      </c>
      <c r="F53" s="451"/>
      <c r="G53" s="456">
        <v>747.53</v>
      </c>
      <c r="H53" s="457"/>
      <c r="I53" s="458"/>
      <c r="K53" s="32">
        <f t="shared" si="0"/>
        <v>358.484</v>
      </c>
      <c r="L53" s="32">
        <f t="shared" si="1"/>
        <v>0</v>
      </c>
      <c r="M53" s="32">
        <f t="shared" si="2"/>
        <v>445.21399999999994</v>
      </c>
      <c r="N53" s="32">
        <f t="shared" si="3"/>
        <v>0</v>
      </c>
      <c r="O53" s="32">
        <f t="shared" si="4"/>
        <v>523.271</v>
      </c>
      <c r="T53" s="127"/>
      <c r="U53" s="127"/>
      <c r="V53" s="127"/>
      <c r="W53" s="127"/>
      <c r="X53" s="127"/>
      <c r="Y53" s="127"/>
    </row>
    <row r="54" spans="1:25" ht="12.75">
      <c r="A54" s="462">
        <v>10</v>
      </c>
      <c r="B54" s="463"/>
      <c r="C54" s="451">
        <v>536.9</v>
      </c>
      <c r="D54" s="451"/>
      <c r="E54" s="451">
        <v>669.06</v>
      </c>
      <c r="F54" s="451"/>
      <c r="G54" s="456">
        <v>784.7</v>
      </c>
      <c r="H54" s="457"/>
      <c r="I54" s="458"/>
      <c r="K54" s="32">
        <f t="shared" si="0"/>
        <v>375.83</v>
      </c>
      <c r="L54" s="32">
        <f t="shared" si="1"/>
        <v>0</v>
      </c>
      <c r="M54" s="32">
        <f t="shared" si="2"/>
        <v>468.3419999999999</v>
      </c>
      <c r="N54" s="32">
        <f t="shared" si="3"/>
        <v>0</v>
      </c>
      <c r="O54" s="32">
        <f t="shared" si="4"/>
        <v>549.29</v>
      </c>
      <c r="T54" s="127"/>
      <c r="U54" s="127"/>
      <c r="V54" s="127"/>
      <c r="W54" s="127"/>
      <c r="X54" s="127"/>
      <c r="Y54" s="127"/>
    </row>
    <row r="55" spans="1:25" ht="12.75">
      <c r="A55" s="459" t="s">
        <v>226</v>
      </c>
      <c r="B55" s="460"/>
      <c r="C55" s="451">
        <v>24.78</v>
      </c>
      <c r="D55" s="451"/>
      <c r="E55" s="451">
        <v>33.04</v>
      </c>
      <c r="F55" s="451"/>
      <c r="G55" s="456">
        <v>37.17</v>
      </c>
      <c r="H55" s="457"/>
      <c r="I55" s="458"/>
      <c r="K55" s="32">
        <f t="shared" si="0"/>
        <v>17.346</v>
      </c>
      <c r="L55" s="32">
        <f t="shared" si="1"/>
        <v>0</v>
      </c>
      <c r="M55" s="32">
        <f t="shared" si="2"/>
        <v>23.127999999999997</v>
      </c>
      <c r="N55" s="32">
        <f t="shared" si="3"/>
        <v>0</v>
      </c>
      <c r="O55" s="32">
        <f t="shared" si="4"/>
        <v>26.019</v>
      </c>
      <c r="T55" s="127"/>
      <c r="U55" s="127"/>
      <c r="V55" s="127"/>
      <c r="W55" s="127"/>
      <c r="X55" s="127"/>
      <c r="Y55" s="127"/>
    </row>
    <row r="56" spans="1:25" ht="12.75">
      <c r="A56" s="459">
        <v>30</v>
      </c>
      <c r="B56" s="460"/>
      <c r="C56" s="451">
        <v>1032.5</v>
      </c>
      <c r="D56" s="451"/>
      <c r="E56" s="451">
        <v>1329.86</v>
      </c>
      <c r="F56" s="451"/>
      <c r="G56" s="456">
        <v>1528.1</v>
      </c>
      <c r="H56" s="457"/>
      <c r="I56" s="458"/>
      <c r="K56" s="32">
        <f t="shared" si="0"/>
        <v>722.75</v>
      </c>
      <c r="L56" s="32">
        <f t="shared" si="1"/>
        <v>0</v>
      </c>
      <c r="M56" s="32">
        <f t="shared" si="2"/>
        <v>930.9019999999998</v>
      </c>
      <c r="N56" s="32">
        <f t="shared" si="3"/>
        <v>0</v>
      </c>
      <c r="O56" s="32">
        <f t="shared" si="4"/>
        <v>1069.6699999999998</v>
      </c>
      <c r="T56" s="127"/>
      <c r="U56" s="127"/>
      <c r="V56" s="127"/>
      <c r="W56" s="127"/>
      <c r="X56" s="127"/>
      <c r="Y56" s="127"/>
    </row>
    <row r="57" spans="1:25" ht="12.75">
      <c r="A57" s="459" t="s">
        <v>455</v>
      </c>
      <c r="B57" s="460"/>
      <c r="C57" s="451">
        <v>24.78</v>
      </c>
      <c r="D57" s="451"/>
      <c r="E57" s="451">
        <v>33.04</v>
      </c>
      <c r="F57" s="451"/>
      <c r="G57" s="456">
        <v>37.17</v>
      </c>
      <c r="H57" s="457"/>
      <c r="I57" s="458"/>
      <c r="K57" s="32">
        <f t="shared" si="0"/>
        <v>17.346</v>
      </c>
      <c r="L57" s="32">
        <f t="shared" si="1"/>
        <v>0</v>
      </c>
      <c r="M57" s="32">
        <f t="shared" si="2"/>
        <v>23.127999999999997</v>
      </c>
      <c r="N57" s="32">
        <f t="shared" si="3"/>
        <v>0</v>
      </c>
      <c r="O57" s="32">
        <f t="shared" si="4"/>
        <v>26.019</v>
      </c>
      <c r="T57" s="127"/>
      <c r="U57" s="127"/>
      <c r="V57" s="127"/>
      <c r="W57" s="127"/>
      <c r="X57" s="127"/>
      <c r="Y57" s="127"/>
    </row>
    <row r="58" spans="1:25" ht="12.75">
      <c r="A58" s="464">
        <v>100</v>
      </c>
      <c r="B58" s="465"/>
      <c r="C58" s="451">
        <f>70*C57+C56</f>
        <v>2767.1000000000004</v>
      </c>
      <c r="D58" s="451"/>
      <c r="E58" s="452">
        <v>3642.66</v>
      </c>
      <c r="F58" s="453"/>
      <c r="G58" s="456">
        <v>4130</v>
      </c>
      <c r="H58" s="457"/>
      <c r="I58" s="458"/>
      <c r="K58" s="32">
        <f t="shared" si="0"/>
        <v>1936.97</v>
      </c>
      <c r="L58" s="32">
        <f t="shared" si="1"/>
        <v>0</v>
      </c>
      <c r="M58" s="32">
        <f t="shared" si="2"/>
        <v>2549.8619999999996</v>
      </c>
      <c r="N58" s="32">
        <f t="shared" si="3"/>
        <v>0</v>
      </c>
      <c r="O58" s="32">
        <f t="shared" si="4"/>
        <v>2891</v>
      </c>
      <c r="T58" s="127"/>
      <c r="U58" s="127"/>
      <c r="V58" s="127"/>
      <c r="W58" s="127"/>
      <c r="X58" s="127"/>
      <c r="Y58" s="127"/>
    </row>
    <row r="59" spans="1:21" ht="39" thickBot="1">
      <c r="A59" s="123" t="s">
        <v>228</v>
      </c>
      <c r="B59" s="296"/>
      <c r="C59" s="296"/>
      <c r="D59" s="124"/>
      <c r="E59" s="124"/>
      <c r="F59" s="124"/>
      <c r="G59" s="124"/>
      <c r="H59" s="125"/>
      <c r="I59" s="125"/>
      <c r="K59" s="32"/>
      <c r="L59" s="32"/>
      <c r="T59" s="127"/>
      <c r="U59" s="127"/>
    </row>
    <row r="60" spans="1:9" ht="21" customHeight="1">
      <c r="A60" s="461" t="s">
        <v>657</v>
      </c>
      <c r="B60" s="461"/>
      <c r="C60" s="461"/>
      <c r="D60" s="461"/>
      <c r="E60" s="461"/>
      <c r="F60" s="461"/>
      <c r="G60" s="461"/>
      <c r="H60" s="461"/>
      <c r="I60" s="461"/>
    </row>
    <row r="61" spans="1:9" ht="25.5" customHeight="1">
      <c r="A61" s="365" t="s">
        <v>458</v>
      </c>
      <c r="B61" s="365"/>
      <c r="C61" s="365"/>
      <c r="D61" s="365"/>
      <c r="E61" s="365"/>
      <c r="F61" s="365"/>
      <c r="G61" s="365"/>
      <c r="H61" s="365"/>
      <c r="I61" s="365"/>
    </row>
    <row r="62" spans="1:9" ht="26.25" customHeight="1">
      <c r="A62" s="365" t="s">
        <v>229</v>
      </c>
      <c r="B62" s="365"/>
      <c r="C62" s="365"/>
      <c r="D62" s="365"/>
      <c r="E62" s="365"/>
      <c r="F62" s="365"/>
      <c r="G62" s="365"/>
      <c r="H62" s="365"/>
      <c r="I62" s="365"/>
    </row>
    <row r="63" spans="1:9" ht="26.25" customHeight="1">
      <c r="A63" s="365" t="s">
        <v>230</v>
      </c>
      <c r="B63" s="365"/>
      <c r="C63" s="365"/>
      <c r="D63" s="365"/>
      <c r="E63" s="365"/>
      <c r="F63" s="365"/>
      <c r="G63" s="365"/>
      <c r="H63" s="365"/>
      <c r="I63" s="365"/>
    </row>
    <row r="64" spans="1:9" ht="33.75" customHeight="1">
      <c r="A64" s="365" t="s">
        <v>456</v>
      </c>
      <c r="B64" s="365"/>
      <c r="C64" s="365"/>
      <c r="D64" s="365"/>
      <c r="E64" s="365"/>
      <c r="F64" s="365"/>
      <c r="G64" s="365"/>
      <c r="H64" s="365"/>
      <c r="I64" s="365"/>
    </row>
    <row r="65" spans="1:12" ht="46.5" customHeight="1">
      <c r="A65" s="364" t="s">
        <v>647</v>
      </c>
      <c r="B65" s="364"/>
      <c r="C65" s="364"/>
      <c r="D65" s="364"/>
      <c r="E65" s="364"/>
      <c r="F65" s="364"/>
      <c r="G65" s="364"/>
      <c r="H65" s="364"/>
      <c r="I65" s="364"/>
      <c r="J65" s="298"/>
      <c r="K65" s="298"/>
      <c r="L65" s="298"/>
    </row>
    <row r="66" spans="1:8" ht="38.25" customHeight="1">
      <c r="A66" s="1" t="s">
        <v>221</v>
      </c>
      <c r="B66" s="11"/>
      <c r="C66" s="11"/>
      <c r="D66" s="11"/>
      <c r="E66" s="11"/>
      <c r="F66" s="11"/>
      <c r="H66" s="2" t="s">
        <v>1</v>
      </c>
    </row>
    <row r="67" ht="27.75" customHeight="1"/>
    <row r="68" spans="10:12" ht="27.75" customHeight="1">
      <c r="J68" s="215"/>
      <c r="K68" s="215"/>
      <c r="L68" s="215"/>
    </row>
  </sheetData>
  <sheetProtection/>
  <mergeCells count="79">
    <mergeCell ref="A61:I61"/>
    <mergeCell ref="A62:I62"/>
    <mergeCell ref="A63:I63"/>
    <mergeCell ref="A64:I64"/>
    <mergeCell ref="A65:I65"/>
    <mergeCell ref="A43:B43"/>
    <mergeCell ref="G58:I58"/>
    <mergeCell ref="A44:B44"/>
    <mergeCell ref="A45:B45"/>
    <mergeCell ref="A46:B46"/>
    <mergeCell ref="A60:I60"/>
    <mergeCell ref="A53:B53"/>
    <mergeCell ref="A54:B54"/>
    <mergeCell ref="A55:B55"/>
    <mergeCell ref="A56:B56"/>
    <mergeCell ref="A57:B57"/>
    <mergeCell ref="A58:B58"/>
    <mergeCell ref="G57:I57"/>
    <mergeCell ref="G55:I55"/>
    <mergeCell ref="G56:I56"/>
    <mergeCell ref="G54:I54"/>
    <mergeCell ref="A47:B47"/>
    <mergeCell ref="A48:B48"/>
    <mergeCell ref="A49:B49"/>
    <mergeCell ref="A50:B50"/>
    <mergeCell ref="A51:B51"/>
    <mergeCell ref="A52:B52"/>
    <mergeCell ref="E50:F50"/>
    <mergeCell ref="G48:I48"/>
    <mergeCell ref="E54:F54"/>
    <mergeCell ref="E55:F55"/>
    <mergeCell ref="E58:F58"/>
    <mergeCell ref="G49:I49"/>
    <mergeCell ref="G50:I50"/>
    <mergeCell ref="G51:I51"/>
    <mergeCell ref="G52:I52"/>
    <mergeCell ref="G53:I53"/>
    <mergeCell ref="G43:I43"/>
    <mergeCell ref="G44:I44"/>
    <mergeCell ref="G45:I45"/>
    <mergeCell ref="G46:I46"/>
    <mergeCell ref="G47:I47"/>
    <mergeCell ref="E49:F49"/>
    <mergeCell ref="C57:D57"/>
    <mergeCell ref="C58:D58"/>
    <mergeCell ref="E43:F43"/>
    <mergeCell ref="E44:F44"/>
    <mergeCell ref="E45:F45"/>
    <mergeCell ref="E46:F46"/>
    <mergeCell ref="E47:F47"/>
    <mergeCell ref="E53:F53"/>
    <mergeCell ref="E56:F56"/>
    <mergeCell ref="E57:F57"/>
    <mergeCell ref="C51:D51"/>
    <mergeCell ref="C52:D52"/>
    <mergeCell ref="C53:D53"/>
    <mergeCell ref="E51:F51"/>
    <mergeCell ref="C55:D55"/>
    <mergeCell ref="C56:D56"/>
    <mergeCell ref="C54:D54"/>
    <mergeCell ref="C44:D44"/>
    <mergeCell ref="C45:D45"/>
    <mergeCell ref="C46:D46"/>
    <mergeCell ref="C47:D47"/>
    <mergeCell ref="E48:F48"/>
    <mergeCell ref="C48:D48"/>
    <mergeCell ref="E52:F52"/>
    <mergeCell ref="C49:D49"/>
    <mergeCell ref="C50:D50"/>
    <mergeCell ref="C43:D43"/>
    <mergeCell ref="G1:I1"/>
    <mergeCell ref="G3:I3"/>
    <mergeCell ref="A40:I40"/>
    <mergeCell ref="A41:I41"/>
    <mergeCell ref="D2:F2"/>
    <mergeCell ref="A5:I5"/>
    <mergeCell ref="A4:D4"/>
    <mergeCell ref="A42:D42"/>
    <mergeCell ref="E42:I42"/>
  </mergeCells>
  <printOptions/>
  <pageMargins left="0.18" right="0.22" top="0.22" bottom="0.18" header="0.16" footer="0.18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</dc:creator>
  <cp:keywords/>
  <dc:description/>
  <cp:lastModifiedBy>User</cp:lastModifiedBy>
  <cp:lastPrinted>2016-11-11T08:47:47Z</cp:lastPrinted>
  <dcterms:created xsi:type="dcterms:W3CDTF">2011-10-24T11:18:43Z</dcterms:created>
  <dcterms:modified xsi:type="dcterms:W3CDTF">2016-11-11T08:56:13Z</dcterms:modified>
  <cp:category/>
  <cp:version/>
  <cp:contentType/>
  <cp:contentStatus/>
</cp:coreProperties>
</file>